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5180" windowHeight="9795" tabRatio="855" activeTab="2"/>
  </bookViews>
  <sheets>
    <sheet name="титульник" sheetId="27" r:id="rId1"/>
    <sheet name="ст юн58,63.68." sheetId="10" r:id="rId2"/>
    <sheet name="ст юн73.78.85.+85" sheetId="20" r:id="rId3"/>
    <sheet name="юноши1999-2001" sheetId="21" r:id="rId4"/>
    <sheet name="юноши 1999-2001 (2)" sheetId="22" r:id="rId5"/>
    <sheet name="младшие юн 2002-2004" sheetId="24" r:id="rId6"/>
    <sheet name="младшие юн 2005" sheetId="25" r:id="rId7"/>
    <sheet name="старшие дев." sheetId="11" r:id="rId8"/>
    <sheet name="девушки 1999-2001" sheetId="23" r:id="rId9"/>
    <sheet name="Младшие дев 2002 г.р." sheetId="26" r:id="rId10"/>
    <sheet name="Команда" sheetId="17" r:id="rId11"/>
  </sheets>
  <definedNames>
    <definedName name="_xlnm.Print_Area" localSheetId="10">Команда!$A$1:$K$30</definedName>
  </definedNames>
  <calcPr calcId="144525"/>
</workbook>
</file>

<file path=xl/calcChain.xml><?xml version="1.0" encoding="utf-8"?>
<calcChain xmlns="http://schemas.openxmlformats.org/spreadsheetml/2006/main">
  <c r="L19" i="20" l="1"/>
  <c r="K19" i="20"/>
  <c r="J19" i="20"/>
  <c r="K9" i="17" l="1"/>
  <c r="K13" i="17"/>
  <c r="K15" i="17"/>
  <c r="K10" i="17"/>
  <c r="K12" i="17"/>
  <c r="K16" i="17"/>
  <c r="K17" i="17"/>
  <c r="K14" i="17"/>
  <c r="K11" i="17"/>
  <c r="J27" i="25"/>
  <c r="K27" i="25" s="1"/>
  <c r="L27" i="25" s="1"/>
  <c r="J26" i="25"/>
  <c r="K26" i="25" s="1"/>
  <c r="L26" i="25" s="1"/>
  <c r="J15" i="20"/>
  <c r="K15" i="20" s="1"/>
  <c r="L15" i="20" s="1"/>
  <c r="J23" i="10"/>
  <c r="K23" i="10" s="1"/>
  <c r="L23" i="10" s="1"/>
  <c r="J19" i="10"/>
  <c r="K19" i="10" s="1"/>
  <c r="L19" i="10" s="1"/>
  <c r="I21" i="26"/>
  <c r="I19" i="11"/>
  <c r="J20" i="10"/>
  <c r="K20" i="10" s="1"/>
  <c r="L20" i="10" s="1"/>
  <c r="J35" i="22"/>
  <c r="K35" i="22" s="1"/>
  <c r="L35" i="22" s="1"/>
  <c r="J19" i="21"/>
  <c r="K19" i="21" s="1"/>
  <c r="L19" i="21" s="1"/>
  <c r="J22" i="21"/>
  <c r="K22" i="21" s="1"/>
  <c r="L22" i="21" s="1"/>
  <c r="J33" i="22"/>
  <c r="K33" i="22" s="1"/>
  <c r="L33" i="22" s="1"/>
  <c r="J38" i="22"/>
  <c r="K38" i="22" s="1"/>
  <c r="L38" i="22" s="1"/>
  <c r="J21" i="22" l="1"/>
  <c r="K21" i="22" s="1"/>
  <c r="L21" i="22" s="1"/>
  <c r="J19" i="22"/>
  <c r="K19" i="22" s="1"/>
  <c r="L19" i="22" s="1"/>
  <c r="J32" i="21"/>
  <c r="K32" i="21" s="1"/>
  <c r="L32" i="21" s="1"/>
  <c r="J25" i="21"/>
  <c r="K25" i="21" s="1"/>
  <c r="L25" i="21" s="1"/>
  <c r="J49" i="24"/>
  <c r="K49" i="24" s="1"/>
  <c r="L49" i="24" s="1"/>
  <c r="J22" i="25"/>
  <c r="K22" i="25" s="1"/>
  <c r="L22" i="25" s="1"/>
  <c r="J20" i="24"/>
  <c r="K20" i="24" s="1"/>
  <c r="L20" i="24" s="1"/>
  <c r="J24" i="22"/>
  <c r="K24" i="22" s="1"/>
  <c r="L24" i="22" s="1"/>
  <c r="J22" i="22"/>
  <c r="K22" i="22" s="1"/>
  <c r="L22" i="22" s="1"/>
  <c r="J20" i="22"/>
  <c r="K20" i="22" s="1"/>
  <c r="L20" i="22" s="1"/>
  <c r="J22" i="10"/>
  <c r="K22" i="10" s="1"/>
  <c r="L22" i="10" s="1"/>
  <c r="J17" i="21"/>
  <c r="K17" i="21" s="1"/>
  <c r="L17" i="21" s="1"/>
  <c r="J29" i="22"/>
  <c r="K29" i="22" s="1"/>
  <c r="L29" i="22" s="1"/>
  <c r="J26" i="22"/>
  <c r="K26" i="22" s="1"/>
  <c r="L26" i="22" s="1"/>
  <c r="J18" i="20"/>
  <c r="K18" i="20" s="1"/>
  <c r="L18" i="20" s="1"/>
  <c r="J31" i="21"/>
  <c r="K31" i="21" s="1"/>
  <c r="L31" i="21" s="1"/>
  <c r="J18" i="10"/>
  <c r="K18" i="10" s="1"/>
  <c r="L18" i="10" s="1"/>
  <c r="I15" i="26" l="1"/>
  <c r="J25" i="25"/>
  <c r="K25" i="25" s="1"/>
  <c r="L25" i="25" s="1"/>
  <c r="J43" i="24"/>
  <c r="K43" i="24" s="1"/>
  <c r="L43" i="24" s="1"/>
  <c r="J39" i="24"/>
  <c r="K39" i="24" s="1"/>
  <c r="L39" i="24" s="1"/>
  <c r="J33" i="24"/>
  <c r="K33" i="24" s="1"/>
  <c r="L33" i="24" s="1"/>
  <c r="I17" i="26"/>
  <c r="J15" i="25"/>
  <c r="K15" i="25" s="1"/>
  <c r="L15" i="25" s="1"/>
  <c r="J21" i="25"/>
  <c r="K21" i="25" s="1"/>
  <c r="L21" i="25" s="1"/>
  <c r="J28" i="25"/>
  <c r="K28" i="25" s="1"/>
  <c r="L28" i="25" s="1"/>
  <c r="J39" i="22"/>
  <c r="K39" i="22" s="1"/>
  <c r="L39" i="22" s="1"/>
  <c r="J16" i="24"/>
  <c r="K16" i="24" s="1"/>
  <c r="L16" i="24" s="1"/>
  <c r="J34" i="24"/>
  <c r="K34" i="24" s="1"/>
  <c r="L34" i="24" s="1"/>
  <c r="J24" i="24"/>
  <c r="K24" i="24" s="1"/>
  <c r="L24" i="24" s="1"/>
  <c r="J15" i="24"/>
  <c r="K15" i="24" s="1"/>
  <c r="L15" i="24" s="1"/>
  <c r="J16" i="21"/>
  <c r="K16" i="21" s="1"/>
  <c r="L16" i="21" s="1"/>
  <c r="I20" i="26"/>
  <c r="I19" i="26"/>
  <c r="I18" i="26"/>
  <c r="J18" i="25"/>
  <c r="K18" i="25" s="1"/>
  <c r="L18" i="25" s="1"/>
  <c r="J17" i="25"/>
  <c r="K17" i="25" s="1"/>
  <c r="L17" i="25" s="1"/>
  <c r="J13" i="25"/>
  <c r="K13" i="25" s="1"/>
  <c r="L13" i="25" s="1"/>
  <c r="J19" i="25"/>
  <c r="K19" i="25" s="1"/>
  <c r="L19" i="25" s="1"/>
  <c r="J16" i="25"/>
  <c r="K16" i="25" s="1"/>
  <c r="L16" i="25" s="1"/>
  <c r="J20" i="25"/>
  <c r="K20" i="25" s="1"/>
  <c r="L20" i="25" s="1"/>
  <c r="J24" i="25"/>
  <c r="K24" i="25" s="1"/>
  <c r="L24" i="25" s="1"/>
  <c r="J23" i="25"/>
  <c r="K23" i="25" s="1"/>
  <c r="L23" i="25" s="1"/>
  <c r="J14" i="25"/>
  <c r="K14" i="25" s="1"/>
  <c r="L14" i="25" s="1"/>
  <c r="J47" i="24"/>
  <c r="K47" i="24" s="1"/>
  <c r="L47" i="24" s="1"/>
  <c r="J51" i="24"/>
  <c r="K51" i="24" s="1"/>
  <c r="L51" i="24" s="1"/>
  <c r="J48" i="24"/>
  <c r="K48" i="24" s="1"/>
  <c r="L48" i="24" s="1"/>
  <c r="J50" i="24"/>
  <c r="K50" i="24" s="1"/>
  <c r="L50" i="24" s="1"/>
  <c r="J44" i="24"/>
  <c r="K44" i="24" s="1"/>
  <c r="L44" i="24" s="1"/>
  <c r="J45" i="24"/>
  <c r="K45" i="24" s="1"/>
  <c r="L45" i="24" s="1"/>
  <c r="J41" i="24"/>
  <c r="K41" i="24" s="1"/>
  <c r="L41" i="24" s="1"/>
  <c r="J40" i="24"/>
  <c r="K40" i="24" s="1"/>
  <c r="L40" i="24" s="1"/>
  <c r="J38" i="24"/>
  <c r="K38" i="24" s="1"/>
  <c r="L38" i="24" s="1"/>
  <c r="J37" i="24"/>
  <c r="K37" i="24" s="1"/>
  <c r="L37" i="24" s="1"/>
  <c r="J30" i="24"/>
  <c r="K30" i="24" s="1"/>
  <c r="L30" i="24" s="1"/>
  <c r="J35" i="24"/>
  <c r="K35" i="24" s="1"/>
  <c r="L35" i="24" s="1"/>
  <c r="J32" i="24"/>
  <c r="K32" i="24" s="1"/>
  <c r="L32" i="24" s="1"/>
  <c r="J31" i="24"/>
  <c r="K31" i="24" s="1"/>
  <c r="L31" i="24" s="1"/>
  <c r="J27" i="24"/>
  <c r="K27" i="24" s="1"/>
  <c r="L27" i="24" s="1"/>
  <c r="J26" i="24"/>
  <c r="K26" i="24" s="1"/>
  <c r="L26" i="24" s="1"/>
  <c r="J19" i="24"/>
  <c r="K19" i="24" s="1"/>
  <c r="L19" i="24" s="1"/>
  <c r="J18" i="24"/>
  <c r="K18" i="24" s="1"/>
  <c r="L18" i="24" s="1"/>
  <c r="J17" i="24"/>
  <c r="K17" i="24" s="1"/>
  <c r="L17" i="24" s="1"/>
  <c r="J25" i="24"/>
  <c r="K25" i="24" s="1"/>
  <c r="L25" i="24" s="1"/>
  <c r="J23" i="24"/>
  <c r="K23" i="24" s="1"/>
  <c r="L23" i="24" s="1"/>
  <c r="J22" i="24"/>
  <c r="K22" i="24" s="1"/>
  <c r="L22" i="24" s="1"/>
  <c r="J21" i="24"/>
  <c r="K21" i="24" s="1"/>
  <c r="L21" i="24" s="1"/>
  <c r="J28" i="24"/>
  <c r="K28" i="24" s="1"/>
  <c r="L28" i="24" s="1"/>
  <c r="I22" i="23" l="1"/>
  <c r="I20" i="23"/>
  <c r="I18" i="23"/>
  <c r="I16" i="23"/>
  <c r="I15" i="23"/>
  <c r="J40" i="22"/>
  <c r="K40" i="22" s="1"/>
  <c r="L40" i="22" s="1"/>
  <c r="J34" i="22"/>
  <c r="K34" i="22" s="1"/>
  <c r="L34" i="22" s="1"/>
  <c r="J36" i="22"/>
  <c r="K36" i="22" s="1"/>
  <c r="L36" i="22" s="1"/>
  <c r="J32" i="22"/>
  <c r="K32" i="22" s="1"/>
  <c r="L32" i="22" s="1"/>
  <c r="J30" i="22"/>
  <c r="K30" i="22" s="1"/>
  <c r="L30" i="22" s="1"/>
  <c r="J28" i="22"/>
  <c r="K28" i="22" s="1"/>
  <c r="L28" i="22" s="1"/>
  <c r="J27" i="22"/>
  <c r="K27" i="22" s="1"/>
  <c r="L27" i="22" s="1"/>
  <c r="J18" i="22"/>
  <c r="K18" i="22" s="1"/>
  <c r="L18" i="22" s="1"/>
  <c r="J15" i="22"/>
  <c r="K15" i="22" s="1"/>
  <c r="L15" i="22" s="1"/>
  <c r="J17" i="22"/>
  <c r="K17" i="22" s="1"/>
  <c r="L17" i="22" s="1"/>
  <c r="J23" i="22"/>
  <c r="K23" i="22" s="1"/>
  <c r="L23" i="22" s="1"/>
  <c r="J16" i="22"/>
  <c r="K16" i="22" s="1"/>
  <c r="L16" i="22" s="1"/>
  <c r="J14" i="22"/>
  <c r="K14" i="22" s="1"/>
  <c r="L14" i="22" s="1"/>
  <c r="J36" i="21"/>
  <c r="K36" i="21" s="1"/>
  <c r="L36" i="21" s="1"/>
  <c r="J35" i="21"/>
  <c r="K35" i="21" s="1"/>
  <c r="L35" i="21" s="1"/>
  <c r="J29" i="21"/>
  <c r="K29" i="21" s="1"/>
  <c r="L29" i="21" s="1"/>
  <c r="J34" i="21"/>
  <c r="K34" i="21" s="1"/>
  <c r="L34" i="21" s="1"/>
  <c r="J30" i="21"/>
  <c r="K30" i="21" s="1"/>
  <c r="L30" i="21" s="1"/>
  <c r="J28" i="21"/>
  <c r="K28" i="21" s="1"/>
  <c r="L28" i="21" s="1"/>
  <c r="J33" i="21"/>
  <c r="K33" i="21" s="1"/>
  <c r="L33" i="21" s="1"/>
  <c r="J24" i="21"/>
  <c r="K24" i="21" s="1"/>
  <c r="L24" i="21" s="1"/>
  <c r="J23" i="21"/>
  <c r="K23" i="21" s="1"/>
  <c r="L23" i="21" s="1"/>
  <c r="J26" i="21"/>
  <c r="K26" i="21" s="1"/>
  <c r="L26" i="21" s="1"/>
  <c r="J15" i="21"/>
  <c r="K15" i="21" s="1"/>
  <c r="L15" i="21" s="1"/>
  <c r="J20" i="21"/>
  <c r="K20" i="21" s="1"/>
  <c r="L20" i="21" s="1"/>
  <c r="J18" i="21"/>
  <c r="K18" i="21" s="1"/>
  <c r="L18" i="21" s="1"/>
  <c r="I17" i="11"/>
  <c r="I15" i="11"/>
  <c r="J23" i="20"/>
  <c r="K23" i="20" s="1"/>
  <c r="L23" i="20" s="1"/>
  <c r="J21" i="20"/>
  <c r="K21" i="20" s="1"/>
  <c r="L21" i="20" s="1"/>
  <c r="J16" i="20"/>
  <c r="K16" i="20" s="1"/>
  <c r="L16" i="20" s="1"/>
  <c r="J15" i="10"/>
  <c r="K15" i="10" s="1"/>
  <c r="L15" i="10" s="1"/>
  <c r="J16" i="10"/>
  <c r="K16" i="10" s="1"/>
  <c r="L16" i="10" s="1"/>
</calcChain>
</file>

<file path=xl/sharedStrings.xml><?xml version="1.0" encoding="utf-8"?>
<sst xmlns="http://schemas.openxmlformats.org/spreadsheetml/2006/main" count="681" uniqueCount="233">
  <si>
    <t>Фамилия, имя</t>
  </si>
  <si>
    <t>Команда</t>
  </si>
  <si>
    <t>Толчок</t>
  </si>
  <si>
    <t xml:space="preserve">Рывок </t>
  </si>
  <si>
    <t>Сумма рук</t>
  </si>
  <si>
    <t>Рез-т</t>
  </si>
  <si>
    <t>Место</t>
  </si>
  <si>
    <t>Собствен-ный вес</t>
  </si>
  <si>
    <t>Вес гирь</t>
  </si>
  <si>
    <t>Командные очки</t>
  </si>
  <si>
    <t>Тренер</t>
  </si>
  <si>
    <t>Региональное отделение Общественной организации - Всероссийская Федерация гиревого спорта в Вологодской области</t>
  </si>
  <si>
    <t>П Р О Т О К О Л</t>
  </si>
  <si>
    <t>Год рожд.</t>
  </si>
  <si>
    <t>Звание,разряд</t>
  </si>
  <si>
    <t>Весовая категория до 63 кг.</t>
  </si>
  <si>
    <t>Весовая категория до 68 кг</t>
  </si>
  <si>
    <t>Весовая категория до 85 кг</t>
  </si>
  <si>
    <t>Выполненный норматив</t>
  </si>
  <si>
    <t>Весовая категория до 73 кг</t>
  </si>
  <si>
    <t xml:space="preserve">С В О Д Н Ы Й   П Р О Т О К О Л </t>
  </si>
  <si>
    <t>МЕСТО</t>
  </si>
  <si>
    <t>КОМАНДА</t>
  </si>
  <si>
    <t>Главный судья</t>
  </si>
  <si>
    <t>Зам. гл судьи</t>
  </si>
  <si>
    <t>Первенства Вологодской области по гиревому спорту</t>
  </si>
  <si>
    <t>Весовая категория до 58 кг.</t>
  </si>
  <si>
    <t>Весовая категория до 73 кг.</t>
  </si>
  <si>
    <t>Весовая категория до 78 кг</t>
  </si>
  <si>
    <t>Весовая категория св. 85 кг</t>
  </si>
  <si>
    <t>Весовая категория до 53 кг</t>
  </si>
  <si>
    <t>Весовая категория до 58 кг</t>
  </si>
  <si>
    <t>Весовая категория св 73 кг</t>
  </si>
  <si>
    <t>Весовая категория св. 58 кг.</t>
  </si>
  <si>
    <t>Весовая категория до 43 кг.</t>
  </si>
  <si>
    <t>Весовая категория до 48 кг</t>
  </si>
  <si>
    <t xml:space="preserve">     ОЧКИ</t>
  </si>
  <si>
    <t>ЮНОШИ</t>
  </si>
  <si>
    <t>ДЕВУШКИ</t>
  </si>
  <si>
    <t>ИТОГО</t>
  </si>
  <si>
    <t>Весовая категория свыше 58 кг</t>
  </si>
  <si>
    <t>г. Белозерск</t>
  </si>
  <si>
    <t xml:space="preserve">Депортамент физической культуры и спорта  Вологодской области </t>
  </si>
  <si>
    <t xml:space="preserve">Отдел  физической культуры и спорта администрации Белозерского муниципиального района </t>
  </si>
  <si>
    <t>Вес гирь/коэф*. - 16кг./0,5;24кг./1;32кг./2.</t>
  </si>
  <si>
    <t>Вес гирь/коэф*. - 12кг./1; 16кг./2.</t>
  </si>
  <si>
    <t>Вес гирь/коэф*. - 12кг./0,5;16кг./1;24кг./2.</t>
  </si>
  <si>
    <t>Вес гирь/коэф.* - 8кг./1; 12кг./2.</t>
  </si>
  <si>
    <t>Вес гирь/коэф*. - 6кг./1;8кг./1,5.</t>
  </si>
  <si>
    <t>Кириллов</t>
  </si>
  <si>
    <t>Бабаево</t>
  </si>
  <si>
    <t>Устюжна</t>
  </si>
  <si>
    <t>Грязовец</t>
  </si>
  <si>
    <t>Череповец</t>
  </si>
  <si>
    <t>Сокол</t>
  </si>
  <si>
    <t>Вытегра</t>
  </si>
  <si>
    <t>Белозерск</t>
  </si>
  <si>
    <t>Усть-Кубенское</t>
  </si>
  <si>
    <t>АУ  ФК и С ВО "Центр спортивной подготовки сборных команд Вологодской области "</t>
  </si>
  <si>
    <t>4 апреля 2015 года</t>
  </si>
  <si>
    <t>Первенства Вологодской области по гиревому спорту среди юношей и девушек</t>
  </si>
  <si>
    <t>____________________ /В.А. Маклаков/</t>
  </si>
  <si>
    <t>____________________ /А.Г. Попова/</t>
  </si>
  <si>
    <t xml:space="preserve">Главный секретарь </t>
  </si>
  <si>
    <t>____________________ /И.Н. Маслинская/</t>
  </si>
  <si>
    <t>Зам. гл. секретаря</t>
  </si>
  <si>
    <r>
      <t xml:space="preserve"> Девушки (1999-2001 г.р.)  </t>
    </r>
    <r>
      <rPr>
        <b/>
        <sz val="11"/>
        <rFont val="Times New Roman"/>
        <family val="1"/>
        <charset val="204"/>
      </rPr>
      <t>РЫВОК</t>
    </r>
  </si>
  <si>
    <r>
      <t xml:space="preserve">Младшие юноши (2002-2004 г.р.)   </t>
    </r>
    <r>
      <rPr>
        <b/>
        <sz val="11"/>
        <rFont val="Times New Roman"/>
        <family val="1"/>
        <charset val="204"/>
      </rPr>
      <t>ДВОЕБОРЬЕ</t>
    </r>
  </si>
  <si>
    <r>
      <t xml:space="preserve">Младшие юноши (2005 г.р. и моложе)   </t>
    </r>
    <r>
      <rPr>
        <b/>
        <sz val="11"/>
        <rFont val="Times New Roman"/>
        <family val="1"/>
        <charset val="204"/>
      </rPr>
      <t>ДВОЕБОРЬЕ</t>
    </r>
  </si>
  <si>
    <r>
      <t xml:space="preserve"> Младшие девушки (2002 г.р. и моложе)  </t>
    </r>
    <r>
      <rPr>
        <b/>
        <sz val="11"/>
        <rFont val="Times New Roman"/>
        <family val="1"/>
        <charset val="204"/>
      </rPr>
      <t>РЫВОК</t>
    </r>
  </si>
  <si>
    <r>
      <t xml:space="preserve"> Юноши (1999-2001 г.р.)   </t>
    </r>
    <r>
      <rPr>
        <b/>
        <sz val="11"/>
        <rFont val="Times New Roman"/>
        <family val="1"/>
        <charset val="204"/>
      </rPr>
      <t>ДВОЕБОРЬЕ</t>
    </r>
  </si>
  <si>
    <r>
      <t xml:space="preserve">Старшие девушки (1997-1998г.р.) </t>
    </r>
    <r>
      <rPr>
        <b/>
        <sz val="11"/>
        <rFont val="Times New Roman"/>
        <family val="1"/>
        <charset val="204"/>
      </rPr>
      <t xml:space="preserve"> РЫВОК</t>
    </r>
  </si>
  <si>
    <r>
      <t xml:space="preserve">Старшие юноши (1997-1998 г.р.)  </t>
    </r>
    <r>
      <rPr>
        <b/>
        <sz val="11"/>
        <rFont val="Times New Roman"/>
        <family val="1"/>
        <charset val="204"/>
      </rPr>
      <t xml:space="preserve"> ДВОЕБОРЬЕ</t>
    </r>
  </si>
  <si>
    <r>
      <t xml:space="preserve">Старшие юноши (1997-1998 г.р.)   </t>
    </r>
    <r>
      <rPr>
        <b/>
        <sz val="11"/>
        <rFont val="Times New Roman"/>
        <family val="1"/>
        <charset val="204"/>
      </rPr>
      <t>ДВОЕБОРЬЕ</t>
    </r>
  </si>
  <si>
    <t>РО ОО ВФГС в Вологодской области</t>
  </si>
  <si>
    <t xml:space="preserve">Первенство Вологодской области по гиревому спорту </t>
  </si>
  <si>
    <t>4 апреля 2015г.</t>
  </si>
  <si>
    <t>Крутоумов Артем</t>
  </si>
  <si>
    <t>Бабкин А.В.</t>
  </si>
  <si>
    <t>Никоноров Андрей</t>
  </si>
  <si>
    <t>Попов Алексей</t>
  </si>
  <si>
    <t>Королева Алена</t>
  </si>
  <si>
    <t>Блинова Алена</t>
  </si>
  <si>
    <t>Смирнов Артем</t>
  </si>
  <si>
    <t>Рассказов Денис</t>
  </si>
  <si>
    <t>Лопатин Иван</t>
  </si>
  <si>
    <t>Морев Никита</t>
  </si>
  <si>
    <t>Павлов Иван</t>
  </si>
  <si>
    <t>Комаров Денис</t>
  </si>
  <si>
    <t>Петров Ярослав</t>
  </si>
  <si>
    <t>Воронин Леонид</t>
  </si>
  <si>
    <t>Демин Александр</t>
  </si>
  <si>
    <t>Филина Алина</t>
  </si>
  <si>
    <t>Гладышев Кирилл</t>
  </si>
  <si>
    <t>Дийков Кирилл</t>
  </si>
  <si>
    <t>Иванов Александр</t>
  </si>
  <si>
    <t>Яскунов Артем</t>
  </si>
  <si>
    <t>Юрышев Антон</t>
  </si>
  <si>
    <t>Алексеева Анастастасия</t>
  </si>
  <si>
    <t>Глебова Екатерина</t>
  </si>
  <si>
    <t>Шалашин Иван</t>
  </si>
  <si>
    <t>Молочков Данил</t>
  </si>
  <si>
    <t>Бабуев Е.В.</t>
  </si>
  <si>
    <t>Белокуров Артем</t>
  </si>
  <si>
    <t>Антонов Алексей</t>
  </si>
  <si>
    <t>Гарев Илья</t>
  </si>
  <si>
    <t>Иванов Никита</t>
  </si>
  <si>
    <t>Зайчиков Денис</t>
  </si>
  <si>
    <t>Савенко Денис</t>
  </si>
  <si>
    <t>Новиков Артем</t>
  </si>
  <si>
    <t>Власова Дарья</t>
  </si>
  <si>
    <t>Закатова Юлия</t>
  </si>
  <si>
    <t>Яковлева Татьяна</t>
  </si>
  <si>
    <t>Устье</t>
  </si>
  <si>
    <t>Теленков В.А.</t>
  </si>
  <si>
    <t>Потапов Максим</t>
  </si>
  <si>
    <t>Заборский Иван</t>
  </si>
  <si>
    <t>Остапенко Дмитрий</t>
  </si>
  <si>
    <t>Круглов Андрей</t>
  </si>
  <si>
    <t>Девяткова Ирина</t>
  </si>
  <si>
    <t>Смирнов Антон</t>
  </si>
  <si>
    <t>Богданов Иван</t>
  </si>
  <si>
    <t xml:space="preserve">Митрофанов Егор </t>
  </si>
  <si>
    <t>Цветков А.С.</t>
  </si>
  <si>
    <t>Карачевский Геннадий</t>
  </si>
  <si>
    <t>Дудорин Виталий</t>
  </si>
  <si>
    <t>Анфимов Олег</t>
  </si>
  <si>
    <t>Зорин Никита</t>
  </si>
  <si>
    <t>Целиков Л.К.</t>
  </si>
  <si>
    <t>Целиков Сергей</t>
  </si>
  <si>
    <t>Бурмистров Алексей</t>
  </si>
  <si>
    <t>Лебедев Вячеслав</t>
  </si>
  <si>
    <t xml:space="preserve">Дряво Александр </t>
  </si>
  <si>
    <t>Власов Евгений</t>
  </si>
  <si>
    <t>Зоров Никита</t>
  </si>
  <si>
    <t>Кузнецов Алексей</t>
  </si>
  <si>
    <t>Кудрявцев Даниил</t>
  </si>
  <si>
    <t>Комолов Вячеслав</t>
  </si>
  <si>
    <t>Митрофанов Андрей</t>
  </si>
  <si>
    <t>Широков Матвей</t>
  </si>
  <si>
    <t>Цветков Н.М.</t>
  </si>
  <si>
    <t>Ипатов Андрей</t>
  </si>
  <si>
    <t>Перунов Николай</t>
  </si>
  <si>
    <t>Екимовский Артем</t>
  </si>
  <si>
    <t>Кириллов А.А.</t>
  </si>
  <si>
    <t>Паланов Олег</t>
  </si>
  <si>
    <t>Чекалев Егор</t>
  </si>
  <si>
    <t>Черепанов Андрей</t>
  </si>
  <si>
    <t>Кутузов Олег</t>
  </si>
  <si>
    <t>Подольский Дмитрий</t>
  </si>
  <si>
    <t>Рудаков Андрей</t>
  </si>
  <si>
    <t>Чежин Николай</t>
  </si>
  <si>
    <t>Кириллов А.А</t>
  </si>
  <si>
    <t>Харюков Сергей</t>
  </si>
  <si>
    <t>Махонин Станислав</t>
  </si>
  <si>
    <t>Лапин Алексей</t>
  </si>
  <si>
    <t>Смолин Александр</t>
  </si>
  <si>
    <t>Зайцева Мария</t>
  </si>
  <si>
    <t>Зайцева Н.Б.</t>
  </si>
  <si>
    <t>Щепанина Валерия</t>
  </si>
  <si>
    <t>Шемякин О.Л.</t>
  </si>
  <si>
    <t>Стрелкова Нина</t>
  </si>
  <si>
    <t>Гаар Владимир</t>
  </si>
  <si>
    <t>Однорог Артур</t>
  </si>
  <si>
    <t>Чистов Владимир</t>
  </si>
  <si>
    <t>Субботин Сергей</t>
  </si>
  <si>
    <t>Воеводин Макар</t>
  </si>
  <si>
    <t xml:space="preserve">Череповец </t>
  </si>
  <si>
    <t>Попов Андрей</t>
  </si>
  <si>
    <t>Архиреев Иван</t>
  </si>
  <si>
    <t>Медведев Алексей</t>
  </si>
  <si>
    <t>Симаков Михаил</t>
  </si>
  <si>
    <t>Марышев Иван</t>
  </si>
  <si>
    <t>Марков Илья</t>
  </si>
  <si>
    <t>Конюшкин Дмитрий</t>
  </si>
  <si>
    <t>Нечаев Кирилл</t>
  </si>
  <si>
    <t>Степанов Никита</t>
  </si>
  <si>
    <t>Якимов Николай</t>
  </si>
  <si>
    <t>Шарыпин Василий</t>
  </si>
  <si>
    <t>Казеннов Владислав</t>
  </si>
  <si>
    <t>Богданов Александр</t>
  </si>
  <si>
    <t>Соколов Руслан</t>
  </si>
  <si>
    <t>Архиреев Семен</t>
  </si>
  <si>
    <t>Макаров Денис</t>
  </si>
  <si>
    <t>Попов А.И.</t>
  </si>
  <si>
    <t xml:space="preserve">Сумма двое-борья </t>
  </si>
  <si>
    <t>Сумма  *коэф</t>
  </si>
  <si>
    <t xml:space="preserve">Рывок          (сумма рук) </t>
  </si>
  <si>
    <t>Рывок           *коэф.</t>
  </si>
  <si>
    <t>Регламент времени - 10 минут</t>
  </si>
  <si>
    <t>Вес гирь/коэф*. - 12кг./0,5;16кг./1;24кг./2; 32 кг./2,5</t>
  </si>
  <si>
    <t>Вес гирь/коэф*. - 6кг./0,5; 8кг./1;12кг./2.</t>
  </si>
  <si>
    <t>Весовая категория до 63 кг</t>
  </si>
  <si>
    <t>Анисимов Николай</t>
  </si>
  <si>
    <t>Огарев В.Я.</t>
  </si>
  <si>
    <t>Изотов Виталий</t>
  </si>
  <si>
    <t>Бенидзе Спартак</t>
  </si>
  <si>
    <t>Савинов Василий</t>
  </si>
  <si>
    <t>Байнин Денис</t>
  </si>
  <si>
    <t>Уткин Иван</t>
  </si>
  <si>
    <t>Бобылев Илларион</t>
  </si>
  <si>
    <t>Шейновский Виктор</t>
  </si>
  <si>
    <t>Дубовиченко Денис</t>
  </si>
  <si>
    <t>Весовая категория до 48 кг.</t>
  </si>
  <si>
    <t>Весовая категория до 53 кг.</t>
  </si>
  <si>
    <t>Весовая категория до 30 кг</t>
  </si>
  <si>
    <t>Весовая категория св. 30 кг</t>
  </si>
  <si>
    <t>____________________ /Р.С. Слепухин/</t>
  </si>
  <si>
    <t>Бурков Олег</t>
  </si>
  <si>
    <t>Шутов Александр</t>
  </si>
  <si>
    <t>Белозераск</t>
  </si>
  <si>
    <t>Ордынский Кирилл</t>
  </si>
  <si>
    <t>Серегина Наталья</t>
  </si>
  <si>
    <t>среди юношей и девушек</t>
  </si>
  <si>
    <t>Шувалов Александр</t>
  </si>
  <si>
    <t>Мантуров Дмитрий</t>
  </si>
  <si>
    <t>Долматов Константин</t>
  </si>
  <si>
    <t>Калаев А.В.</t>
  </si>
  <si>
    <t>Бенидзе Елизавета</t>
  </si>
  <si>
    <t>Баранов Демьян</t>
  </si>
  <si>
    <t>Коновалов Кирилл</t>
  </si>
  <si>
    <t>Сешкин Артем</t>
  </si>
  <si>
    <t>Старичков Артем</t>
  </si>
  <si>
    <t>Шувалов С.Г.</t>
  </si>
  <si>
    <t>Огарев В.Я., Шувалов С.Г.</t>
  </si>
  <si>
    <t>Клубков Даниил</t>
  </si>
  <si>
    <t>Вес гирь/коэф.*- 4 кг./0,5;6 кг./1;8кг./1,5.</t>
  </si>
  <si>
    <t>3 юн.</t>
  </si>
  <si>
    <t>1 юн.</t>
  </si>
  <si>
    <t>2 юн.</t>
  </si>
  <si>
    <t>2 юн</t>
  </si>
  <si>
    <t>3 юн</t>
  </si>
  <si>
    <t>Светлов Антон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</si>
</sst>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i/>
      <sz val="9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23" fillId="0" borderId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" fillId="0" borderId="0"/>
    <xf numFmtId="0" fontId="33" fillId="0" borderId="0"/>
  </cellStyleXfs>
  <cellXfs count="220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5" fillId="0" borderId="0" xfId="0" applyFont="1"/>
    <xf numFmtId="0" fontId="24" fillId="0" borderId="16" xfId="36" applyFont="1" applyBorder="1" applyAlignment="1">
      <alignment horizontal="center" vertical="center"/>
    </xf>
    <xf numFmtId="2" fontId="0" fillId="0" borderId="0" xfId="0" applyNumberFormat="1"/>
    <xf numFmtId="0" fontId="0" fillId="24" borderId="0" xfId="0" applyFill="1" applyBorder="1"/>
    <xf numFmtId="0" fontId="0" fillId="24" borderId="0" xfId="0" applyFill="1"/>
    <xf numFmtId="0" fontId="0" fillId="0" borderId="0" xfId="0" applyAlignment="1"/>
    <xf numFmtId="0" fontId="5" fillId="0" borderId="0" xfId="0" applyFont="1" applyAlignment="1"/>
    <xf numFmtId="0" fontId="0" fillId="0" borderId="0" xfId="0" applyFill="1"/>
    <xf numFmtId="0" fontId="0" fillId="0" borderId="0" xfId="0" applyFill="1" applyBorder="1"/>
    <xf numFmtId="0" fontId="25" fillId="0" borderId="0" xfId="0" applyFont="1"/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24" borderId="10" xfId="0" applyFont="1" applyFill="1" applyBorder="1"/>
    <xf numFmtId="0" fontId="25" fillId="24" borderId="12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24" borderId="11" xfId="0" applyFont="1" applyFill="1" applyBorder="1" applyAlignment="1">
      <alignment horizontal="left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24" borderId="17" xfId="0" applyFont="1" applyFill="1" applyBorder="1" applyAlignment="1">
      <alignment horizontal="left" vertical="center"/>
    </xf>
    <xf numFmtId="0" fontId="25" fillId="24" borderId="17" xfId="0" applyFont="1" applyFill="1" applyBorder="1" applyAlignment="1">
      <alignment horizontal="center"/>
    </xf>
    <xf numFmtId="0" fontId="25" fillId="0" borderId="17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36" applyFont="1" applyAlignment="1">
      <alignment vertical="center"/>
    </xf>
    <xf numFmtId="0" fontId="24" fillId="0" borderId="0" xfId="37" applyFont="1" applyAlignment="1"/>
    <xf numFmtId="0" fontId="2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center"/>
    </xf>
    <xf numFmtId="0" fontId="24" fillId="0" borderId="12" xfId="36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5" fillId="0" borderId="0" xfId="0" applyFont="1" applyAlignment="1"/>
    <xf numFmtId="0" fontId="25" fillId="0" borderId="0" xfId="0" applyFont="1" applyAlignment="1">
      <alignment horizontal="left" vertical="center"/>
    </xf>
    <xf numFmtId="0" fontId="25" fillId="24" borderId="17" xfId="0" applyFont="1" applyFill="1" applyBorder="1"/>
    <xf numFmtId="0" fontId="25" fillId="24" borderId="18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1" xfId="0" applyFont="1" applyFill="1" applyBorder="1"/>
    <xf numFmtId="0" fontId="25" fillId="24" borderId="16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2" fontId="25" fillId="0" borderId="0" xfId="0" applyNumberFormat="1" applyFont="1" applyAlignment="1"/>
    <xf numFmtId="2" fontId="25" fillId="24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5" fillId="24" borderId="17" xfId="0" applyNumberFormat="1" applyFont="1" applyFill="1" applyBorder="1" applyAlignment="1">
      <alignment horizontal="center"/>
    </xf>
    <xf numFmtId="2" fontId="25" fillId="24" borderId="11" xfId="0" applyNumberFormat="1" applyFont="1" applyFill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/>
    </xf>
    <xf numFmtId="0" fontId="32" fillId="0" borderId="0" xfId="0" applyFont="1" applyAlignment="1"/>
    <xf numFmtId="0" fontId="25" fillId="0" borderId="0" xfId="0" applyFont="1" applyAlignment="1"/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4" fillId="0" borderId="0" xfId="0" applyFont="1" applyAlignment="1"/>
    <xf numFmtId="2" fontId="25" fillId="0" borderId="11" xfId="0" applyNumberFormat="1" applyFont="1" applyBorder="1" applyAlignment="1">
      <alignment horizontal="center" vertical="center"/>
    </xf>
    <xf numFmtId="0" fontId="27" fillId="0" borderId="0" xfId="45" applyFont="1" applyAlignment="1">
      <alignment horizontal="center" vertical="center" wrapText="1"/>
    </xf>
    <xf numFmtId="0" fontId="34" fillId="0" borderId="0" xfId="45" applyFont="1" applyBorder="1" applyAlignment="1">
      <alignment horizontal="center" vertical="center" wrapText="1"/>
    </xf>
    <xf numFmtId="0" fontId="34" fillId="0" borderId="0" xfId="45" applyFont="1" applyAlignment="1">
      <alignment horizontal="center" vertical="center" wrapText="1"/>
    </xf>
    <xf numFmtId="0" fontId="34" fillId="0" borderId="0" xfId="45" applyFont="1" applyAlignment="1">
      <alignment horizontal="center" vertical="center"/>
    </xf>
    <xf numFmtId="0" fontId="35" fillId="0" borderId="0" xfId="45" applyFont="1"/>
    <xf numFmtId="0" fontId="27" fillId="0" borderId="0" xfId="0" applyFont="1"/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/>
    <xf numFmtId="0" fontId="4" fillId="0" borderId="0" xfId="0" applyFont="1" applyAlignment="1"/>
    <xf numFmtId="2" fontId="25" fillId="0" borderId="17" xfId="0" applyNumberFormat="1" applyFont="1" applyFill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5" fillId="24" borderId="17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/>
    </xf>
    <xf numFmtId="0" fontId="25" fillId="24" borderId="23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/>
    </xf>
    <xf numFmtId="0" fontId="26" fillId="24" borderId="19" xfId="0" applyFont="1" applyFill="1" applyBorder="1" applyAlignment="1">
      <alignment horizontal="center"/>
    </xf>
    <xf numFmtId="0" fontId="25" fillId="24" borderId="23" xfId="0" applyFont="1" applyFill="1" applyBorder="1" applyAlignment="1">
      <alignment horizontal="left" vertical="center"/>
    </xf>
    <xf numFmtId="0" fontId="25" fillId="24" borderId="23" xfId="0" applyFont="1" applyFill="1" applyBorder="1" applyAlignment="1">
      <alignment horizontal="center" vertical="center"/>
    </xf>
    <xf numFmtId="2" fontId="25" fillId="24" borderId="23" xfId="0" applyNumberFormat="1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24" borderId="40" xfId="0" applyFont="1" applyFill="1" applyBorder="1" applyAlignment="1">
      <alignment horizontal="center"/>
    </xf>
    <xf numFmtId="0" fontId="25" fillId="24" borderId="41" xfId="0" applyFont="1" applyFill="1" applyBorder="1" applyAlignment="1">
      <alignment horizontal="left" vertical="center"/>
    </xf>
    <xf numFmtId="0" fontId="25" fillId="24" borderId="41" xfId="0" applyFont="1" applyFill="1" applyBorder="1" applyAlignment="1">
      <alignment horizontal="center" vertical="center"/>
    </xf>
    <xf numFmtId="0" fontId="25" fillId="24" borderId="41" xfId="0" applyFont="1" applyFill="1" applyBorder="1" applyAlignment="1">
      <alignment horizontal="center"/>
    </xf>
    <xf numFmtId="2" fontId="25" fillId="24" borderId="41" xfId="0" applyNumberFormat="1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5" fillId="24" borderId="42" xfId="0" applyFont="1" applyFill="1" applyBorder="1" applyAlignment="1">
      <alignment horizontal="center" vertical="center"/>
    </xf>
    <xf numFmtId="0" fontId="25" fillId="24" borderId="42" xfId="0" applyFont="1" applyFill="1" applyBorder="1" applyAlignment="1">
      <alignment horizontal="center"/>
    </xf>
    <xf numFmtId="0" fontId="26" fillId="0" borderId="40" xfId="0" applyFont="1" applyBorder="1" applyAlignment="1">
      <alignment horizontal="center" vertical="center"/>
    </xf>
    <xf numFmtId="0" fontId="25" fillId="0" borderId="41" xfId="0" applyFont="1" applyBorder="1" applyAlignment="1"/>
    <xf numFmtId="0" fontId="25" fillId="0" borderId="41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2" fontId="25" fillId="0" borderId="41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left" vertical="center"/>
    </xf>
    <xf numFmtId="0" fontId="25" fillId="0" borderId="41" xfId="0" applyFont="1" applyBorder="1" applyAlignment="1">
      <alignment vertical="center"/>
    </xf>
    <xf numFmtId="0" fontId="25" fillId="24" borderId="12" xfId="0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4" fillId="0" borderId="29" xfId="36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24" fillId="0" borderId="18" xfId="36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5" fillId="24" borderId="41" xfId="0" applyFont="1" applyFill="1" applyBorder="1" applyAlignment="1">
      <alignment vertical="center"/>
    </xf>
    <xf numFmtId="0" fontId="27" fillId="0" borderId="0" xfId="45" applyFont="1" applyBorder="1" applyAlignment="1">
      <alignment horizontal="center" vertical="center" wrapText="1"/>
    </xf>
    <xf numFmtId="0" fontId="37" fillId="0" borderId="0" xfId="45" applyFont="1" applyBorder="1" applyAlignment="1">
      <alignment horizontal="center" vertical="center" wrapText="1"/>
    </xf>
    <xf numFmtId="0" fontId="34" fillId="0" borderId="0" xfId="45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/>
    <xf numFmtId="0" fontId="34" fillId="0" borderId="0" xfId="0" applyFont="1" applyAlignment="1">
      <alignment horizontal="center" vertical="center" wrapText="1"/>
    </xf>
    <xf numFmtId="0" fontId="36" fillId="0" borderId="0" xfId="45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/>
    <xf numFmtId="0" fontId="32" fillId="0" borderId="0" xfId="0" applyFont="1" applyAlignment="1">
      <alignment horizontal="center" vertical="center"/>
    </xf>
    <xf numFmtId="0" fontId="32" fillId="0" borderId="0" xfId="0" applyFont="1" applyAlignment="1"/>
    <xf numFmtId="0" fontId="25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/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/>
    <xf numFmtId="0" fontId="31" fillId="0" borderId="32" xfId="0" applyFont="1" applyBorder="1" applyAlignment="1">
      <alignment horizontal="center" vertical="center"/>
    </xf>
    <xf numFmtId="0" fontId="31" fillId="24" borderId="35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left" vertical="center"/>
    </xf>
    <xf numFmtId="0" fontId="31" fillId="24" borderId="32" xfId="0" applyFont="1" applyFill="1" applyBorder="1" applyAlignment="1">
      <alignment horizontal="center" vertical="center"/>
    </xf>
    <xf numFmtId="0" fontId="25" fillId="24" borderId="33" xfId="0" applyFont="1" applyFill="1" applyBorder="1" applyAlignment="1">
      <alignment horizontal="center" vertical="center"/>
    </xf>
    <xf numFmtId="0" fontId="25" fillId="24" borderId="31" xfId="0" applyFont="1" applyFill="1" applyBorder="1" applyAlignment="1"/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5" fillId="0" borderId="0" xfId="0" applyFont="1" applyBorder="1" applyAlignment="1"/>
    <xf numFmtId="0" fontId="25" fillId="0" borderId="31" xfId="0" applyFont="1" applyBorder="1" applyAlignment="1"/>
    <xf numFmtId="0" fontId="25" fillId="0" borderId="3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4" fillId="0" borderId="0" xfId="0" applyFont="1" applyAlignment="1"/>
    <xf numFmtId="0" fontId="31" fillId="0" borderId="27" xfId="0" applyFont="1" applyBorder="1" applyAlignment="1">
      <alignment horizontal="center" vertical="center"/>
    </xf>
    <xf numFmtId="0" fontId="31" fillId="0" borderId="27" xfId="0" applyFont="1" applyBorder="1" applyAlignment="1"/>
    <xf numFmtId="0" fontId="0" fillId="0" borderId="0" xfId="0" applyAlignment="1"/>
    <xf numFmtId="0" fontId="26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1" fillId="24" borderId="28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4" fillId="0" borderId="22" xfId="37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4" fillId="0" borderId="0" xfId="37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24" xfId="36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4" fillId="0" borderId="45" xfId="37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4" fillId="0" borderId="25" xfId="37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Excel Built-in Normal" xfId="45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Обычный 2" xfId="44"/>
    <cellStyle name="Обычный_дв" xfId="36"/>
    <cellStyle name="Обычный_протокол Чемпионата Европейской зоны 2007" xfId="37"/>
    <cellStyle name="Плохой" xfId="38"/>
    <cellStyle name="Пояснение" xfId="39"/>
    <cellStyle name="Примечание" xfId="40"/>
    <cellStyle name="Связанная ячейка" xfId="41"/>
    <cellStyle name="Текст предупреждения" xfId="42"/>
    <cellStyle name="Хороший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workbookViewId="0">
      <selection activeCell="Q20" sqref="Q20"/>
    </sheetView>
  </sheetViews>
  <sheetFormatPr defaultRowHeight="12.75" x14ac:dyDescent="0.2"/>
  <sheetData>
    <row r="2" spans="1:14" ht="18.75" x14ac:dyDescent="0.3">
      <c r="A2" s="147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.75" x14ac:dyDescent="0.3">
      <c r="A3" s="147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8.75" x14ac:dyDescent="0.2">
      <c r="A4" s="149" t="s">
        <v>58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8.75" x14ac:dyDescent="0.2">
      <c r="A5" s="147" t="s">
        <v>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9" spans="1:14" ht="20.25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20.25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ht="20.25" customHeight="1" x14ac:dyDescent="0.2">
      <c r="A11" s="150" t="s">
        <v>12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ht="20.25" customHeight="1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0.25" x14ac:dyDescent="0.2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30" x14ac:dyDescent="0.2">
      <c r="A14" s="145" t="s">
        <v>75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30" x14ac:dyDescent="0.2">
      <c r="A15" s="145" t="s">
        <v>213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ht="18.75" x14ac:dyDescent="0.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ht="18.75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4" ht="18.75" x14ac:dyDescent="0.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ht="18.75" x14ac:dyDescent="0.3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82"/>
      <c r="N19" s="82"/>
    </row>
    <row r="20" spans="1:14" ht="20.25" x14ac:dyDescent="0.3">
      <c r="A20" s="84"/>
      <c r="B20" s="84"/>
      <c r="C20" s="84" t="s">
        <v>76</v>
      </c>
      <c r="D20" s="84"/>
      <c r="E20" s="84"/>
      <c r="F20" s="84"/>
      <c r="G20" s="84"/>
      <c r="H20" s="84"/>
      <c r="J20" s="84" t="s">
        <v>41</v>
      </c>
      <c r="K20" s="84"/>
      <c r="L20" s="84"/>
      <c r="M20" s="84"/>
      <c r="N20" s="84"/>
    </row>
  </sheetData>
  <mergeCells count="10">
    <mergeCell ref="A13:N13"/>
    <mergeCell ref="A14:N14"/>
    <mergeCell ref="A16:N16"/>
    <mergeCell ref="A2:N2"/>
    <mergeCell ref="A3:N3"/>
    <mergeCell ref="A4:N4"/>
    <mergeCell ref="A5:N5"/>
    <mergeCell ref="A11:N12"/>
    <mergeCell ref="A10:N10"/>
    <mergeCell ref="A15:N1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9" workbookViewId="0">
      <selection activeCell="J32" sqref="J32"/>
    </sheetView>
  </sheetViews>
  <sheetFormatPr defaultRowHeight="12.75" x14ac:dyDescent="0.2"/>
  <cols>
    <col min="1" max="1" width="6.7109375" customWidth="1"/>
    <col min="2" max="2" width="21.42578125" customWidth="1"/>
    <col min="3" max="3" width="12.28515625" customWidth="1"/>
    <col min="4" max="4" width="8.42578125" customWidth="1"/>
    <col min="5" max="5" width="7.42578125" customWidth="1"/>
    <col min="6" max="6" width="10" customWidth="1"/>
    <col min="7" max="7" width="6" customWidth="1"/>
    <col min="8" max="9" width="9.85546875" customWidth="1"/>
    <col min="10" max="10" width="11.28515625" customWidth="1"/>
    <col min="11" max="11" width="9.85546875" style="3" customWidth="1"/>
    <col min="12" max="12" width="15.42578125" customWidth="1"/>
  </cols>
  <sheetData>
    <row r="1" spans="1:15" ht="18.75" customHeight="1" x14ac:dyDescent="0.2">
      <c r="A1" s="154" t="s">
        <v>42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5" ht="18.75" customHeight="1" x14ac:dyDescent="0.2">
      <c r="A2" s="154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5" ht="18.75" customHeight="1" x14ac:dyDescent="0.2">
      <c r="A3" s="154" t="s">
        <v>58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5" ht="17.25" customHeight="1" x14ac:dyDescent="0.2">
      <c r="A4" s="154" t="s">
        <v>11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5" ht="17.25" customHeight="1" x14ac:dyDescent="0.2">
      <c r="A5" s="65"/>
      <c r="B5" s="65"/>
      <c r="C5" s="65"/>
      <c r="D5" s="65"/>
      <c r="E5" s="65"/>
      <c r="F5" s="65"/>
      <c r="G5" s="65"/>
      <c r="H5" s="65"/>
      <c r="I5" s="87"/>
      <c r="J5" s="65"/>
      <c r="K5" s="65"/>
      <c r="L5" s="65"/>
    </row>
    <row r="6" spans="1:15" ht="17.25" customHeight="1" x14ac:dyDescent="0.2">
      <c r="A6" s="203" t="s">
        <v>12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15" ht="17.25" customHeight="1" x14ac:dyDescent="0.2">
      <c r="A7" s="151" t="s">
        <v>25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5" ht="17.25" customHeight="1" x14ac:dyDescent="0.2">
      <c r="A8" s="151" t="s">
        <v>69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5" ht="16.5" customHeight="1" x14ac:dyDescent="0.25">
      <c r="A9" s="42" t="s">
        <v>59</v>
      </c>
      <c r="B9" s="43"/>
      <c r="C9" s="43"/>
      <c r="D9" s="43"/>
      <c r="E9" s="43"/>
      <c r="F9" s="43"/>
      <c r="G9" s="43"/>
      <c r="H9" s="43"/>
      <c r="I9" s="88"/>
      <c r="J9" s="161" t="s">
        <v>189</v>
      </c>
      <c r="K9" s="161"/>
      <c r="L9" s="161"/>
      <c r="M9" s="3"/>
      <c r="N9" s="3"/>
      <c r="O9" s="3"/>
    </row>
    <row r="10" spans="1:15" ht="16.5" customHeight="1" x14ac:dyDescent="0.25">
      <c r="A10" s="44" t="s">
        <v>41</v>
      </c>
      <c r="B10" s="43"/>
      <c r="C10" s="43"/>
      <c r="D10" s="43"/>
      <c r="E10" s="43"/>
      <c r="F10" s="43"/>
      <c r="G10" s="43"/>
      <c r="H10" s="43"/>
      <c r="I10" s="88"/>
      <c r="J10" s="161" t="s">
        <v>48</v>
      </c>
      <c r="K10" s="161"/>
      <c r="L10" s="161"/>
      <c r="M10" s="3"/>
      <c r="N10" s="3"/>
      <c r="O10" s="3"/>
    </row>
    <row r="11" spans="1:15" ht="16.5" customHeight="1" thickBot="1" x14ac:dyDescent="0.3">
      <c r="A11" s="44"/>
      <c r="B11" s="43"/>
      <c r="C11" s="43"/>
      <c r="D11" s="43"/>
      <c r="E11" s="43"/>
      <c r="F11" s="43"/>
      <c r="G11" s="43"/>
      <c r="H11" s="43"/>
      <c r="I11" s="88"/>
      <c r="J11" s="43"/>
      <c r="K11" s="44"/>
      <c r="L11" s="44"/>
      <c r="M11" s="9"/>
      <c r="N11" s="9"/>
      <c r="O11" s="9"/>
    </row>
    <row r="12" spans="1:15" ht="36.75" customHeight="1" x14ac:dyDescent="0.2">
      <c r="A12" s="194" t="s">
        <v>6</v>
      </c>
      <c r="B12" s="152" t="s">
        <v>0</v>
      </c>
      <c r="C12" s="152" t="s">
        <v>1</v>
      </c>
      <c r="D12" s="164" t="s">
        <v>13</v>
      </c>
      <c r="E12" s="164" t="s">
        <v>14</v>
      </c>
      <c r="F12" s="164" t="s">
        <v>7</v>
      </c>
      <c r="G12" s="164" t="s">
        <v>8</v>
      </c>
      <c r="H12" s="196" t="s">
        <v>187</v>
      </c>
      <c r="I12" s="196" t="s">
        <v>188</v>
      </c>
      <c r="J12" s="164" t="s">
        <v>9</v>
      </c>
      <c r="K12" s="164" t="s">
        <v>18</v>
      </c>
      <c r="L12" s="167" t="s">
        <v>10</v>
      </c>
    </row>
    <row r="13" spans="1:15" ht="33" customHeight="1" thickBot="1" x14ac:dyDescent="0.25">
      <c r="A13" s="195"/>
      <c r="B13" s="153"/>
      <c r="C13" s="153"/>
      <c r="D13" s="166"/>
      <c r="E13" s="166"/>
      <c r="F13" s="165"/>
      <c r="G13" s="166"/>
      <c r="H13" s="201"/>
      <c r="I13" s="166"/>
      <c r="J13" s="166"/>
      <c r="K13" s="166"/>
      <c r="L13" s="168"/>
    </row>
    <row r="14" spans="1:15" s="7" customFormat="1" ht="17.100000000000001" customHeight="1" thickBot="1" x14ac:dyDescent="0.25">
      <c r="A14" s="204" t="s">
        <v>205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6"/>
    </row>
    <row r="15" spans="1:15" s="7" customFormat="1" ht="17.100000000000001" customHeight="1" thickBot="1" x14ac:dyDescent="0.3">
      <c r="A15" s="114">
        <v>1</v>
      </c>
      <c r="B15" s="143" t="s">
        <v>212</v>
      </c>
      <c r="C15" s="116" t="s">
        <v>56</v>
      </c>
      <c r="D15" s="117">
        <v>2004</v>
      </c>
      <c r="E15" s="117"/>
      <c r="F15" s="118">
        <v>29.9</v>
      </c>
      <c r="G15" s="117">
        <v>6</v>
      </c>
      <c r="H15" s="117">
        <v>167</v>
      </c>
      <c r="I15" s="117">
        <f>H15*1</f>
        <v>167</v>
      </c>
      <c r="J15" s="117">
        <v>20</v>
      </c>
      <c r="K15" s="117"/>
      <c r="L15" s="120" t="s">
        <v>184</v>
      </c>
    </row>
    <row r="16" spans="1:15" s="7" customFormat="1" ht="17.100000000000001" customHeight="1" thickBot="1" x14ac:dyDescent="0.25">
      <c r="A16" s="204" t="s">
        <v>206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6"/>
    </row>
    <row r="17" spans="1:12" s="7" customFormat="1" ht="17.100000000000001" customHeight="1" x14ac:dyDescent="0.25">
      <c r="A17" s="104">
        <v>1</v>
      </c>
      <c r="B17" s="31" t="s">
        <v>218</v>
      </c>
      <c r="C17" s="25" t="s">
        <v>55</v>
      </c>
      <c r="D17" s="32">
        <v>2002</v>
      </c>
      <c r="E17" s="32"/>
      <c r="F17" s="94">
        <v>61.6</v>
      </c>
      <c r="G17" s="25">
        <v>8</v>
      </c>
      <c r="H17" s="32">
        <v>238</v>
      </c>
      <c r="I17" s="32">
        <f>H17*1.5</f>
        <v>357</v>
      </c>
      <c r="J17" s="32">
        <v>20</v>
      </c>
      <c r="K17" s="32"/>
      <c r="L17" s="46" t="s">
        <v>194</v>
      </c>
    </row>
    <row r="18" spans="1:12" s="7" customFormat="1" ht="17.100000000000001" customHeight="1" x14ac:dyDescent="0.25">
      <c r="A18" s="109">
        <v>2</v>
      </c>
      <c r="B18" s="16" t="s">
        <v>157</v>
      </c>
      <c r="C18" s="14" t="s">
        <v>53</v>
      </c>
      <c r="D18" s="15">
        <v>2002</v>
      </c>
      <c r="E18" s="15"/>
      <c r="F18" s="95">
        <v>48.7</v>
      </c>
      <c r="G18" s="14">
        <v>8</v>
      </c>
      <c r="H18" s="15">
        <v>230</v>
      </c>
      <c r="I18" s="15">
        <f>H18*1.5</f>
        <v>345</v>
      </c>
      <c r="J18" s="15">
        <v>18</v>
      </c>
      <c r="K18" s="15"/>
      <c r="L18" s="47" t="s">
        <v>158</v>
      </c>
    </row>
    <row r="19" spans="1:12" s="7" customFormat="1" ht="17.100000000000001" customHeight="1" x14ac:dyDescent="0.25">
      <c r="A19" s="109">
        <v>3</v>
      </c>
      <c r="B19" s="16" t="s">
        <v>112</v>
      </c>
      <c r="C19" s="14" t="s">
        <v>51</v>
      </c>
      <c r="D19" s="15">
        <v>2002</v>
      </c>
      <c r="E19" s="15"/>
      <c r="F19" s="95">
        <v>51</v>
      </c>
      <c r="G19" s="14">
        <v>8</v>
      </c>
      <c r="H19" s="15">
        <v>225</v>
      </c>
      <c r="I19" s="15">
        <f>H19*1.5</f>
        <v>337.5</v>
      </c>
      <c r="J19" s="15">
        <v>16</v>
      </c>
      <c r="K19" s="15"/>
      <c r="L19" s="47" t="s">
        <v>102</v>
      </c>
    </row>
    <row r="20" spans="1:12" s="7" customFormat="1" ht="17.100000000000001" customHeight="1" x14ac:dyDescent="0.25">
      <c r="A20" s="109">
        <v>4</v>
      </c>
      <c r="B20" s="16" t="s">
        <v>119</v>
      </c>
      <c r="C20" s="14" t="s">
        <v>113</v>
      </c>
      <c r="D20" s="15">
        <v>2003</v>
      </c>
      <c r="E20" s="15"/>
      <c r="F20" s="95">
        <v>42.9</v>
      </c>
      <c r="G20" s="14">
        <v>6</v>
      </c>
      <c r="H20" s="15">
        <v>232</v>
      </c>
      <c r="I20" s="15">
        <f>H20*1</f>
        <v>232</v>
      </c>
      <c r="J20" s="15">
        <v>15</v>
      </c>
      <c r="K20" s="15"/>
      <c r="L20" s="47" t="s">
        <v>114</v>
      </c>
    </row>
    <row r="21" spans="1:12" s="7" customFormat="1" ht="17.100000000000001" customHeight="1" thickBot="1" x14ac:dyDescent="0.3">
      <c r="A21" s="110">
        <v>5</v>
      </c>
      <c r="B21" s="105" t="s">
        <v>111</v>
      </c>
      <c r="C21" s="106" t="s">
        <v>51</v>
      </c>
      <c r="D21" s="97">
        <v>2002</v>
      </c>
      <c r="E21" s="97"/>
      <c r="F21" s="107">
        <v>56.9</v>
      </c>
      <c r="G21" s="106">
        <v>8</v>
      </c>
      <c r="H21" s="97">
        <v>193</v>
      </c>
      <c r="I21" s="97">
        <f>H21*1.5</f>
        <v>289.5</v>
      </c>
      <c r="J21" s="97">
        <v>14</v>
      </c>
      <c r="K21" s="97"/>
      <c r="L21" s="108" t="s">
        <v>102</v>
      </c>
    </row>
    <row r="22" spans="1:12" s="1" customFormat="1" ht="17.100000000000001" customHeight="1" x14ac:dyDescent="0.2">
      <c r="K22" s="2"/>
    </row>
    <row r="23" spans="1:12" s="1" customFormat="1" ht="17.100000000000001" customHeight="1" x14ac:dyDescent="0.2">
      <c r="K23" s="2"/>
    </row>
    <row r="24" spans="1:12" s="1" customFormat="1" ht="17.100000000000001" customHeight="1" x14ac:dyDescent="0.2">
      <c r="K24" s="2"/>
    </row>
    <row r="26" spans="1:12" x14ac:dyDescent="0.2">
      <c r="C26" s="197"/>
      <c r="D26" s="197"/>
      <c r="E26" s="197"/>
      <c r="F26" s="197"/>
      <c r="G26" s="197"/>
      <c r="H26" s="197"/>
      <c r="I26" s="89"/>
    </row>
    <row r="27" spans="1:12" x14ac:dyDescent="0.2">
      <c r="C27" s="197"/>
      <c r="D27" s="197"/>
      <c r="E27" s="197"/>
      <c r="F27" s="197"/>
      <c r="G27" s="197"/>
      <c r="H27" s="197"/>
      <c r="I27" s="89"/>
    </row>
    <row r="28" spans="1:12" x14ac:dyDescent="0.2">
      <c r="C28" s="197"/>
      <c r="D28" s="197"/>
      <c r="E28" s="197"/>
      <c r="F28" s="197"/>
      <c r="G28" s="197"/>
      <c r="H28" s="197"/>
      <c r="I28" s="89"/>
    </row>
    <row r="31" spans="1:12" x14ac:dyDescent="0.2">
      <c r="B31" s="200"/>
      <c r="C31" s="200"/>
      <c r="D31" s="200"/>
      <c r="E31" s="200"/>
      <c r="F31" s="200"/>
      <c r="G31" s="200"/>
    </row>
  </sheetData>
  <sortState ref="A20:H24">
    <sortCondition ref="A20"/>
  </sortState>
  <mergeCells count="27">
    <mergeCell ref="D12:D13"/>
    <mergeCell ref="E12:E13"/>
    <mergeCell ref="A7:L7"/>
    <mergeCell ref="A8:L8"/>
    <mergeCell ref="J9:L9"/>
    <mergeCell ref="J10:L10"/>
    <mergeCell ref="A1:L1"/>
    <mergeCell ref="A2:L2"/>
    <mergeCell ref="A3:L3"/>
    <mergeCell ref="A4:L4"/>
    <mergeCell ref="A6:L6"/>
    <mergeCell ref="C28:H28"/>
    <mergeCell ref="B31:G31"/>
    <mergeCell ref="H12:H13"/>
    <mergeCell ref="K12:K13"/>
    <mergeCell ref="L12:L13"/>
    <mergeCell ref="J12:J13"/>
    <mergeCell ref="F12:F13"/>
    <mergeCell ref="G12:G13"/>
    <mergeCell ref="C26:H26"/>
    <mergeCell ref="C27:H27"/>
    <mergeCell ref="A14:L14"/>
    <mergeCell ref="A16:L16"/>
    <mergeCell ref="I12:I13"/>
    <mergeCell ref="A12:A13"/>
    <mergeCell ref="B12:B13"/>
    <mergeCell ref="C12:C13"/>
  </mergeCells>
  <pageMargins left="1.0236220472440944" right="0.43307086614173229" top="0.35433070866141736" bottom="0.35433070866141736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workbookViewId="0">
      <selection activeCell="F37" sqref="F37"/>
    </sheetView>
  </sheetViews>
  <sheetFormatPr defaultRowHeight="12.75" x14ac:dyDescent="0.2"/>
  <cols>
    <col min="1" max="1" width="14.5703125" customWidth="1"/>
    <col min="2" max="2" width="40.28515625" customWidth="1"/>
    <col min="3" max="11" width="10.7109375" customWidth="1"/>
    <col min="12" max="12" width="9.140625" hidden="1" customWidth="1"/>
  </cols>
  <sheetData>
    <row r="1" spans="1:11" ht="15.75" x14ac:dyDescent="0.25">
      <c r="A1" s="210" t="s">
        <v>20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36.75" customHeight="1" x14ac:dyDescent="0.2">
      <c r="A2" s="211" t="s">
        <v>60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5.75" x14ac:dyDescent="0.25">
      <c r="A3" s="36"/>
      <c r="B3" s="4"/>
      <c r="C3" s="4"/>
      <c r="D3" s="4"/>
      <c r="E3" s="4"/>
      <c r="F3" s="4"/>
      <c r="G3" s="4"/>
      <c r="H3" s="4"/>
      <c r="I3" s="4"/>
      <c r="J3" s="4"/>
      <c r="K3" s="37"/>
    </row>
    <row r="4" spans="1:11" ht="15.75" x14ac:dyDescent="0.25">
      <c r="A4" s="38" t="s">
        <v>59</v>
      </c>
      <c r="B4" s="10"/>
      <c r="C4" s="36"/>
      <c r="D4" s="36"/>
      <c r="E4" s="36"/>
      <c r="F4" s="36"/>
      <c r="G4" s="36"/>
      <c r="H4" s="36"/>
      <c r="I4" s="36"/>
      <c r="J4" s="36"/>
      <c r="K4" s="37"/>
    </row>
    <row r="5" spans="1:11" ht="15.75" x14ac:dyDescent="0.25">
      <c r="A5" s="39" t="s">
        <v>41</v>
      </c>
      <c r="B5" s="10"/>
      <c r="C5" s="36"/>
      <c r="D5" s="36"/>
      <c r="E5" s="36"/>
      <c r="F5" s="36"/>
      <c r="G5" s="36"/>
      <c r="H5" s="36"/>
      <c r="I5" s="36"/>
      <c r="J5" s="36"/>
      <c r="K5" s="37"/>
    </row>
    <row r="6" spans="1:11" ht="16.5" thickBot="1" x14ac:dyDescent="0.3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.75" x14ac:dyDescent="0.2">
      <c r="A7" s="218" t="s">
        <v>21</v>
      </c>
      <c r="B7" s="208" t="s">
        <v>22</v>
      </c>
      <c r="C7" s="212" t="s">
        <v>36</v>
      </c>
      <c r="D7" s="213"/>
      <c r="E7" s="213"/>
      <c r="F7" s="213"/>
      <c r="G7" s="213"/>
      <c r="H7" s="213"/>
      <c r="I7" s="213"/>
      <c r="J7" s="213"/>
      <c r="K7" s="214"/>
    </row>
    <row r="8" spans="1:11" ht="16.5" thickBot="1" x14ac:dyDescent="0.25">
      <c r="A8" s="219"/>
      <c r="B8" s="209"/>
      <c r="C8" s="215" t="s">
        <v>37</v>
      </c>
      <c r="D8" s="216"/>
      <c r="E8" s="216"/>
      <c r="F8" s="216"/>
      <c r="G8" s="216"/>
      <c r="H8" s="217"/>
      <c r="I8" s="215" t="s">
        <v>38</v>
      </c>
      <c r="J8" s="217"/>
      <c r="K8" s="136" t="s">
        <v>39</v>
      </c>
    </row>
    <row r="9" spans="1:11" ht="15.75" x14ac:dyDescent="0.25">
      <c r="A9" s="139">
        <v>1</v>
      </c>
      <c r="B9" s="140" t="s">
        <v>53</v>
      </c>
      <c r="C9" s="140">
        <v>20</v>
      </c>
      <c r="D9" s="140">
        <v>18</v>
      </c>
      <c r="E9" s="140">
        <v>18</v>
      </c>
      <c r="F9" s="140">
        <v>20</v>
      </c>
      <c r="G9" s="140">
        <v>18</v>
      </c>
      <c r="H9" s="140">
        <v>18</v>
      </c>
      <c r="I9" s="140">
        <v>20</v>
      </c>
      <c r="J9" s="140">
        <v>20</v>
      </c>
      <c r="K9" s="141">
        <f>SUM(C9:J9)</f>
        <v>152</v>
      </c>
    </row>
    <row r="10" spans="1:11" ht="15.75" x14ac:dyDescent="0.25">
      <c r="A10" s="40">
        <v>2</v>
      </c>
      <c r="B10" s="137" t="s">
        <v>56</v>
      </c>
      <c r="C10" s="137">
        <v>20</v>
      </c>
      <c r="D10" s="137">
        <v>20</v>
      </c>
      <c r="E10" s="137">
        <v>15</v>
      </c>
      <c r="F10" s="137">
        <v>16</v>
      </c>
      <c r="G10" s="137">
        <v>16</v>
      </c>
      <c r="H10" s="137">
        <v>20</v>
      </c>
      <c r="I10" s="137">
        <v>20</v>
      </c>
      <c r="J10" s="137">
        <v>20</v>
      </c>
      <c r="K10" s="41">
        <f>SUM(C10:J10)</f>
        <v>147</v>
      </c>
    </row>
    <row r="11" spans="1:11" ht="15.75" x14ac:dyDescent="0.25">
      <c r="A11" s="40">
        <v>3</v>
      </c>
      <c r="B11" s="137" t="s">
        <v>49</v>
      </c>
      <c r="C11" s="137">
        <v>20</v>
      </c>
      <c r="D11" s="137">
        <v>20</v>
      </c>
      <c r="E11" s="137">
        <v>10</v>
      </c>
      <c r="F11" s="137">
        <v>20</v>
      </c>
      <c r="G11" s="137">
        <v>13</v>
      </c>
      <c r="H11" s="137">
        <v>14</v>
      </c>
      <c r="I11" s="137">
        <v>20</v>
      </c>
      <c r="J11" s="137">
        <v>20</v>
      </c>
      <c r="K11" s="41">
        <f>SUM(C11:J11)</f>
        <v>137</v>
      </c>
    </row>
    <row r="12" spans="1:11" ht="15.75" x14ac:dyDescent="0.25">
      <c r="A12" s="40">
        <v>4</v>
      </c>
      <c r="B12" s="138" t="s">
        <v>51</v>
      </c>
      <c r="C12" s="138"/>
      <c r="D12" s="138"/>
      <c r="E12" s="138">
        <v>20</v>
      </c>
      <c r="F12" s="138">
        <v>20</v>
      </c>
      <c r="G12" s="138">
        <v>20</v>
      </c>
      <c r="H12" s="138">
        <v>20</v>
      </c>
      <c r="I12" s="138">
        <v>18</v>
      </c>
      <c r="J12" s="138">
        <v>16</v>
      </c>
      <c r="K12" s="41">
        <f>SUM(C12:J12)</f>
        <v>114</v>
      </c>
    </row>
    <row r="13" spans="1:11" ht="15.75" x14ac:dyDescent="0.25">
      <c r="A13" s="40">
        <v>5</v>
      </c>
      <c r="B13" s="138" t="s">
        <v>55</v>
      </c>
      <c r="C13" s="138"/>
      <c r="D13" s="138"/>
      <c r="E13" s="138">
        <v>20</v>
      </c>
      <c r="F13" s="138">
        <v>18</v>
      </c>
      <c r="G13" s="138">
        <v>20</v>
      </c>
      <c r="H13" s="138">
        <v>18</v>
      </c>
      <c r="I13" s="138">
        <v>20</v>
      </c>
      <c r="J13" s="138"/>
      <c r="K13" s="41">
        <f t="shared" ref="K13:K17" si="0">SUM(C13:J13)</f>
        <v>96</v>
      </c>
    </row>
    <row r="14" spans="1:11" ht="15.75" x14ac:dyDescent="0.25">
      <c r="A14" s="40">
        <v>6</v>
      </c>
      <c r="B14" s="138" t="s">
        <v>57</v>
      </c>
      <c r="C14" s="138"/>
      <c r="D14" s="138"/>
      <c r="E14" s="138">
        <v>20</v>
      </c>
      <c r="F14" s="138">
        <v>15</v>
      </c>
      <c r="G14" s="138">
        <v>16</v>
      </c>
      <c r="H14" s="138">
        <v>15</v>
      </c>
      <c r="I14" s="138">
        <v>15</v>
      </c>
      <c r="J14" s="138"/>
      <c r="K14" s="41">
        <f>SUM(C14:J14)</f>
        <v>81</v>
      </c>
    </row>
    <row r="15" spans="1:11" ht="15.75" x14ac:dyDescent="0.25">
      <c r="A15" s="40">
        <v>7</v>
      </c>
      <c r="B15" s="138" t="s">
        <v>54</v>
      </c>
      <c r="C15" s="138">
        <v>20</v>
      </c>
      <c r="D15" s="138">
        <v>18</v>
      </c>
      <c r="E15" s="138">
        <v>20</v>
      </c>
      <c r="F15" s="138">
        <v>18</v>
      </c>
      <c r="G15" s="138"/>
      <c r="H15" s="138"/>
      <c r="I15" s="138"/>
      <c r="J15" s="138"/>
      <c r="K15" s="41">
        <f t="shared" si="0"/>
        <v>76</v>
      </c>
    </row>
    <row r="16" spans="1:11" ht="15.75" x14ac:dyDescent="0.25">
      <c r="A16" s="40">
        <v>8</v>
      </c>
      <c r="B16" s="138" t="s">
        <v>52</v>
      </c>
      <c r="C16" s="138"/>
      <c r="D16" s="138"/>
      <c r="E16" s="138">
        <v>18</v>
      </c>
      <c r="F16" s="138">
        <v>16</v>
      </c>
      <c r="G16" s="138">
        <v>16</v>
      </c>
      <c r="H16" s="138">
        <v>15</v>
      </c>
      <c r="I16" s="138"/>
      <c r="J16" s="138"/>
      <c r="K16" s="41">
        <f t="shared" si="0"/>
        <v>65</v>
      </c>
    </row>
    <row r="17" spans="1:11" ht="16.5" thickBot="1" x14ac:dyDescent="0.3">
      <c r="A17" s="98">
        <v>9</v>
      </c>
      <c r="B17" s="142" t="s">
        <v>50</v>
      </c>
      <c r="C17" s="142">
        <v>20</v>
      </c>
      <c r="D17" s="142"/>
      <c r="E17" s="142">
        <v>18</v>
      </c>
      <c r="F17" s="142">
        <v>18</v>
      </c>
      <c r="G17" s="142"/>
      <c r="H17" s="142"/>
      <c r="I17" s="142"/>
      <c r="J17" s="142"/>
      <c r="K17" s="5">
        <f t="shared" si="0"/>
        <v>56</v>
      </c>
    </row>
    <row r="19" spans="1:11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.75" x14ac:dyDescent="0.25">
      <c r="A25" s="4" t="s">
        <v>23</v>
      </c>
      <c r="B25" s="207" t="s">
        <v>61</v>
      </c>
      <c r="C25" s="207"/>
      <c r="D25" s="4"/>
      <c r="E25" s="4"/>
      <c r="F25" s="34" t="s">
        <v>63</v>
      </c>
      <c r="G25" s="34"/>
      <c r="H25" s="34" t="s">
        <v>64</v>
      </c>
      <c r="I25" s="34"/>
      <c r="J25" s="34"/>
      <c r="K25" s="34"/>
    </row>
    <row r="26" spans="1:11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.75" x14ac:dyDescent="0.25">
      <c r="A28" s="34" t="s">
        <v>24</v>
      </c>
      <c r="B28" s="207" t="s">
        <v>62</v>
      </c>
      <c r="C28" s="207"/>
      <c r="D28" s="34"/>
      <c r="E28" s="34"/>
      <c r="F28" s="10" t="s">
        <v>65</v>
      </c>
      <c r="G28" s="10"/>
      <c r="H28" s="34" t="s">
        <v>207</v>
      </c>
      <c r="I28" s="34"/>
      <c r="J28" s="34"/>
      <c r="K28" s="34"/>
    </row>
    <row r="29" spans="1:11" ht="15.75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"/>
    </row>
    <row r="30" spans="1:11" ht="15.75" x14ac:dyDescent="0.25">
      <c r="A30" s="35"/>
      <c r="B30" s="34"/>
      <c r="C30" s="34"/>
      <c r="D30" s="34"/>
      <c r="E30" s="34"/>
      <c r="F30" s="34"/>
      <c r="G30" s="34"/>
      <c r="H30" s="34"/>
      <c r="I30" s="34"/>
      <c r="J30" s="34"/>
      <c r="K30" s="4"/>
    </row>
  </sheetData>
  <sortState ref="A10:K19">
    <sortCondition ref="A10"/>
  </sortState>
  <mergeCells count="9">
    <mergeCell ref="B25:C25"/>
    <mergeCell ref="B28:C28"/>
    <mergeCell ref="B7:B8"/>
    <mergeCell ref="A1:K1"/>
    <mergeCell ref="A2:K2"/>
    <mergeCell ref="C7:K7"/>
    <mergeCell ref="C8:H8"/>
    <mergeCell ref="I8:J8"/>
    <mergeCell ref="A7:A8"/>
  </mergeCells>
  <phoneticPr fontId="3" type="noConversion"/>
  <pageMargins left="0.35433070866141736" right="0.35433070866141736" top="0.78740157480314965" bottom="0.78740157480314965" header="0.51181102362204722" footer="0.51181102362204722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N25" sqref="N25"/>
    </sheetView>
  </sheetViews>
  <sheetFormatPr defaultRowHeight="12.75" x14ac:dyDescent="0.2"/>
  <cols>
    <col min="1" max="1" width="6.42578125" customWidth="1"/>
    <col min="2" max="2" width="19.42578125" customWidth="1"/>
    <col min="3" max="3" width="14.85546875" customWidth="1"/>
    <col min="4" max="4" width="7" customWidth="1"/>
    <col min="5" max="5" width="7.42578125" customWidth="1"/>
    <col min="6" max="6" width="9.28515625" customWidth="1"/>
    <col min="7" max="7" width="6" customWidth="1"/>
    <col min="8" max="8" width="8.28515625" customWidth="1"/>
    <col min="9" max="9" width="7.140625" customWidth="1"/>
    <col min="10" max="10" width="6.85546875" customWidth="1"/>
    <col min="11" max="11" width="8.42578125" customWidth="1"/>
    <col min="12" max="12" width="8" customWidth="1"/>
    <col min="13" max="13" width="7.85546875" customWidth="1"/>
    <col min="14" max="14" width="9.85546875" customWidth="1"/>
    <col min="15" max="15" width="16.42578125" customWidth="1"/>
  </cols>
  <sheetData>
    <row r="1" spans="1:16" ht="18.75" customHeight="1" x14ac:dyDescent="0.25">
      <c r="A1" s="154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6" ht="18.75" customHeight="1" x14ac:dyDescent="0.25">
      <c r="A2" s="154" t="s">
        <v>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6" ht="18" customHeight="1" x14ac:dyDescent="0.2">
      <c r="A3" s="158" t="s">
        <v>58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6" ht="17.25" customHeight="1" x14ac:dyDescent="0.25">
      <c r="A4" s="154" t="s">
        <v>11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6" ht="16.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6" ht="16.5" customHeight="1" x14ac:dyDescent="0.3">
      <c r="A6" s="156" t="s">
        <v>12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6" ht="22.5" customHeight="1" x14ac:dyDescent="0.25">
      <c r="A7" s="154" t="s">
        <v>25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6" ht="18" customHeight="1" x14ac:dyDescent="0.25">
      <c r="A8" s="154" t="s">
        <v>73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6" ht="16.5" customHeight="1" x14ac:dyDescent="0.25">
      <c r="A9" s="42" t="s">
        <v>59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161" t="s">
        <v>189</v>
      </c>
      <c r="M9" s="161"/>
      <c r="N9" s="161"/>
      <c r="O9" s="161"/>
    </row>
    <row r="10" spans="1:16" ht="16.5" customHeight="1" x14ac:dyDescent="0.25">
      <c r="A10" s="44" t="s">
        <v>41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161" t="s">
        <v>44</v>
      </c>
      <c r="M10" s="161"/>
      <c r="N10" s="161"/>
      <c r="O10" s="161"/>
    </row>
    <row r="11" spans="1:16" ht="16.5" customHeight="1" thickBot="1" x14ac:dyDescent="0.3">
      <c r="A11" s="13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6" ht="36.75" customHeight="1" x14ac:dyDescent="0.2">
      <c r="A12" s="169" t="s">
        <v>6</v>
      </c>
      <c r="B12" s="152" t="s">
        <v>0</v>
      </c>
      <c r="C12" s="152" t="s">
        <v>1</v>
      </c>
      <c r="D12" s="164" t="s">
        <v>13</v>
      </c>
      <c r="E12" s="164" t="s">
        <v>14</v>
      </c>
      <c r="F12" s="164" t="s">
        <v>7</v>
      </c>
      <c r="G12" s="164" t="s">
        <v>8</v>
      </c>
      <c r="H12" s="152" t="s">
        <v>2</v>
      </c>
      <c r="I12" s="152" t="s">
        <v>3</v>
      </c>
      <c r="J12" s="152"/>
      <c r="K12" s="164" t="s">
        <v>185</v>
      </c>
      <c r="L12" s="159" t="s">
        <v>186</v>
      </c>
      <c r="M12" s="164" t="s">
        <v>9</v>
      </c>
      <c r="N12" s="164" t="s">
        <v>18</v>
      </c>
      <c r="O12" s="167" t="s">
        <v>10</v>
      </c>
    </row>
    <row r="13" spans="1:16" ht="33" customHeight="1" thickBot="1" x14ac:dyDescent="0.25">
      <c r="A13" s="170"/>
      <c r="B13" s="153"/>
      <c r="C13" s="153"/>
      <c r="D13" s="166"/>
      <c r="E13" s="166"/>
      <c r="F13" s="165"/>
      <c r="G13" s="165"/>
      <c r="H13" s="153"/>
      <c r="I13" s="50" t="s">
        <v>4</v>
      </c>
      <c r="J13" s="51" t="s">
        <v>5</v>
      </c>
      <c r="K13" s="165"/>
      <c r="L13" s="160"/>
      <c r="M13" s="166"/>
      <c r="N13" s="166"/>
      <c r="O13" s="168"/>
    </row>
    <row r="14" spans="1:16" ht="17.100000000000001" customHeight="1" thickBot="1" x14ac:dyDescent="0.25">
      <c r="A14" s="171" t="s">
        <v>26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"/>
    </row>
    <row r="15" spans="1:16" ht="17.100000000000001" customHeight="1" x14ac:dyDescent="0.25">
      <c r="A15" s="103">
        <v>1</v>
      </c>
      <c r="B15" s="33" t="s">
        <v>90</v>
      </c>
      <c r="C15" s="29" t="s">
        <v>56</v>
      </c>
      <c r="D15" s="29">
        <v>1998</v>
      </c>
      <c r="E15" s="29"/>
      <c r="F15" s="60">
        <v>56</v>
      </c>
      <c r="G15" s="29">
        <v>16</v>
      </c>
      <c r="H15" s="29">
        <v>26</v>
      </c>
      <c r="I15" s="29">
        <v>112</v>
      </c>
      <c r="J15" s="29">
        <f>I15/2</f>
        <v>56</v>
      </c>
      <c r="K15" s="29">
        <f>H15+J15</f>
        <v>82</v>
      </c>
      <c r="L15" s="29">
        <f>K15*0.5</f>
        <v>41</v>
      </c>
      <c r="M15" s="29">
        <v>20</v>
      </c>
      <c r="N15" s="29" t="s">
        <v>227</v>
      </c>
      <c r="O15" s="30" t="s">
        <v>184</v>
      </c>
      <c r="P15" s="1"/>
    </row>
    <row r="16" spans="1:16" s="1" customFormat="1" ht="17.100000000000001" customHeight="1" thickBot="1" x14ac:dyDescent="0.3">
      <c r="A16" s="111">
        <v>2</v>
      </c>
      <c r="B16" s="61" t="s">
        <v>80</v>
      </c>
      <c r="C16" s="62" t="s">
        <v>49</v>
      </c>
      <c r="D16" s="62">
        <v>1998</v>
      </c>
      <c r="E16" s="62"/>
      <c r="F16" s="63">
        <v>51.6</v>
      </c>
      <c r="G16" s="62">
        <v>16</v>
      </c>
      <c r="H16" s="62">
        <v>21</v>
      </c>
      <c r="I16" s="62">
        <v>100</v>
      </c>
      <c r="J16" s="62">
        <f>I16/2</f>
        <v>50</v>
      </c>
      <c r="K16" s="62">
        <f>H16+J16</f>
        <v>71</v>
      </c>
      <c r="L16" s="62">
        <f>K16*0.5</f>
        <v>35.5</v>
      </c>
      <c r="M16" s="62">
        <v>18</v>
      </c>
      <c r="N16" s="62" t="s">
        <v>227</v>
      </c>
      <c r="O16" s="64" t="s">
        <v>78</v>
      </c>
    </row>
    <row r="17" spans="1:15" s="1" customFormat="1" ht="17.100000000000001" customHeight="1" thickBot="1" x14ac:dyDescent="0.25">
      <c r="A17" s="162" t="s">
        <v>192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</row>
    <row r="18" spans="1:15" s="1" customFormat="1" ht="17.100000000000001" customHeight="1" x14ac:dyDescent="0.25">
      <c r="A18" s="101">
        <v>1</v>
      </c>
      <c r="B18" s="33" t="s">
        <v>182</v>
      </c>
      <c r="C18" s="29" t="s">
        <v>53</v>
      </c>
      <c r="D18" s="29">
        <v>1998</v>
      </c>
      <c r="E18" s="29"/>
      <c r="F18" s="60">
        <v>60.6</v>
      </c>
      <c r="G18" s="29">
        <v>24</v>
      </c>
      <c r="H18" s="29">
        <v>72</v>
      </c>
      <c r="I18" s="29">
        <v>90</v>
      </c>
      <c r="J18" s="29">
        <f>I18/2</f>
        <v>45</v>
      </c>
      <c r="K18" s="29">
        <f>H18+J18</f>
        <v>117</v>
      </c>
      <c r="L18" s="29">
        <f>K18*1</f>
        <v>117</v>
      </c>
      <c r="M18" s="29">
        <v>20</v>
      </c>
      <c r="N18" s="29">
        <v>1</v>
      </c>
      <c r="O18" s="30" t="s">
        <v>160</v>
      </c>
    </row>
    <row r="19" spans="1:15" s="1" customFormat="1" ht="17.100000000000001" customHeight="1" x14ac:dyDescent="0.25">
      <c r="A19" s="102">
        <v>2</v>
      </c>
      <c r="B19" s="18" t="s">
        <v>145</v>
      </c>
      <c r="C19" s="17" t="s">
        <v>54</v>
      </c>
      <c r="D19" s="17">
        <v>1998</v>
      </c>
      <c r="E19" s="17"/>
      <c r="F19" s="57">
        <v>59</v>
      </c>
      <c r="G19" s="17">
        <v>16</v>
      </c>
      <c r="H19" s="17">
        <v>104</v>
      </c>
      <c r="I19" s="17">
        <v>160</v>
      </c>
      <c r="J19" s="17">
        <f>I19/2</f>
        <v>80</v>
      </c>
      <c r="K19" s="15">
        <f>H19+J19</f>
        <v>184</v>
      </c>
      <c r="L19" s="17">
        <f>K19*0.5</f>
        <v>92</v>
      </c>
      <c r="M19" s="17">
        <v>18</v>
      </c>
      <c r="N19" s="17" t="s">
        <v>228</v>
      </c>
      <c r="O19" s="21" t="s">
        <v>144</v>
      </c>
    </row>
    <row r="20" spans="1:15" s="1" customFormat="1" ht="17.100000000000001" customHeight="1" thickBot="1" x14ac:dyDescent="0.3">
      <c r="A20" s="111">
        <v>3</v>
      </c>
      <c r="B20" s="61" t="s">
        <v>91</v>
      </c>
      <c r="C20" s="62" t="s">
        <v>56</v>
      </c>
      <c r="D20" s="62">
        <v>1998</v>
      </c>
      <c r="E20" s="62"/>
      <c r="F20" s="63">
        <v>56</v>
      </c>
      <c r="G20" s="62">
        <v>16</v>
      </c>
      <c r="H20" s="62">
        <v>69</v>
      </c>
      <c r="I20" s="62">
        <v>83</v>
      </c>
      <c r="J20" s="62">
        <f>I20/2</f>
        <v>41.5</v>
      </c>
      <c r="K20" s="62">
        <f>H20+J20</f>
        <v>110.5</v>
      </c>
      <c r="L20" s="62">
        <f>K20*0.5</f>
        <v>55.25</v>
      </c>
      <c r="M20" s="62">
        <v>16</v>
      </c>
      <c r="N20" s="62" t="s">
        <v>229</v>
      </c>
      <c r="O20" s="64" t="s">
        <v>184</v>
      </c>
    </row>
    <row r="21" spans="1:15" s="1" customFormat="1" ht="17.100000000000001" customHeight="1" thickBot="1" x14ac:dyDescent="0.3">
      <c r="A21" s="162" t="s">
        <v>16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</row>
    <row r="22" spans="1:15" s="1" customFormat="1" ht="17.100000000000001" customHeight="1" x14ac:dyDescent="0.25">
      <c r="A22" s="101">
        <v>1</v>
      </c>
      <c r="B22" s="33" t="s">
        <v>77</v>
      </c>
      <c r="C22" s="29" t="s">
        <v>49</v>
      </c>
      <c r="D22" s="29">
        <v>1997</v>
      </c>
      <c r="E22" s="29"/>
      <c r="F22" s="60">
        <v>67.599999999999994</v>
      </c>
      <c r="G22" s="29">
        <v>24</v>
      </c>
      <c r="H22" s="29">
        <v>70</v>
      </c>
      <c r="I22" s="29">
        <v>161</v>
      </c>
      <c r="J22" s="29">
        <f>I22/2</f>
        <v>80.5</v>
      </c>
      <c r="K22" s="29">
        <f>H22+J22</f>
        <v>150.5</v>
      </c>
      <c r="L22" s="29">
        <f>K22*1</f>
        <v>150.5</v>
      </c>
      <c r="M22" s="29">
        <v>20</v>
      </c>
      <c r="N22" s="29">
        <v>1</v>
      </c>
      <c r="O22" s="30" t="s">
        <v>78</v>
      </c>
    </row>
    <row r="23" spans="1:15" s="12" customFormat="1" ht="17.100000000000001" customHeight="1" thickBot="1" x14ac:dyDescent="0.3">
      <c r="A23" s="112">
        <v>2</v>
      </c>
      <c r="B23" s="22" t="s">
        <v>143</v>
      </c>
      <c r="C23" s="23" t="s">
        <v>54</v>
      </c>
      <c r="D23" s="27">
        <v>1997</v>
      </c>
      <c r="E23" s="27"/>
      <c r="F23" s="59">
        <v>67.900000000000006</v>
      </c>
      <c r="G23" s="27">
        <v>24</v>
      </c>
      <c r="H23" s="27">
        <v>43</v>
      </c>
      <c r="I23" s="27">
        <v>80</v>
      </c>
      <c r="J23" s="27">
        <f>I23/2</f>
        <v>40</v>
      </c>
      <c r="K23" s="27">
        <f>H23+J23</f>
        <v>83</v>
      </c>
      <c r="L23" s="27">
        <f>K23*1</f>
        <v>83</v>
      </c>
      <c r="M23" s="27">
        <v>18</v>
      </c>
      <c r="N23" s="27">
        <v>3</v>
      </c>
      <c r="O23" s="49" t="s">
        <v>144</v>
      </c>
    </row>
  </sheetData>
  <sortState ref="A25:N30">
    <sortCondition ref="A25"/>
  </sortState>
  <mergeCells count="28">
    <mergeCell ref="A21:O21"/>
    <mergeCell ref="F12:F13"/>
    <mergeCell ref="G12:G13"/>
    <mergeCell ref="D12:D13"/>
    <mergeCell ref="E12:E13"/>
    <mergeCell ref="O12:O13"/>
    <mergeCell ref="M12:M13"/>
    <mergeCell ref="A12:A13"/>
    <mergeCell ref="B12:B13"/>
    <mergeCell ref="A17:O17"/>
    <mergeCell ref="A14:O14"/>
    <mergeCell ref="H12:H13"/>
    <mergeCell ref="I12:J12"/>
    <mergeCell ref="K12:K13"/>
    <mergeCell ref="N12:N13"/>
    <mergeCell ref="B11:O11"/>
    <mergeCell ref="C12:C13"/>
    <mergeCell ref="A1:O1"/>
    <mergeCell ref="A2:O2"/>
    <mergeCell ref="A4:O4"/>
    <mergeCell ref="A5:O5"/>
    <mergeCell ref="A6:O6"/>
    <mergeCell ref="A3:O3"/>
    <mergeCell ref="A7:O7"/>
    <mergeCell ref="A8:O8"/>
    <mergeCell ref="L12:L13"/>
    <mergeCell ref="L9:O9"/>
    <mergeCell ref="L10:O10"/>
  </mergeCells>
  <phoneticPr fontId="3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topLeftCell="A10" workbookViewId="0">
      <selection activeCell="J32" sqref="J32"/>
    </sheetView>
  </sheetViews>
  <sheetFormatPr defaultRowHeight="12.75" x14ac:dyDescent="0.2"/>
  <cols>
    <col min="1" max="1" width="6.42578125" customWidth="1"/>
    <col min="2" max="2" width="21" customWidth="1"/>
    <col min="3" max="3" width="13.140625" customWidth="1"/>
    <col min="4" max="4" width="6.28515625" customWidth="1"/>
    <col min="5" max="5" width="7.7109375" customWidth="1"/>
    <col min="6" max="6" width="10.140625" customWidth="1"/>
    <col min="7" max="7" width="6" customWidth="1"/>
    <col min="8" max="8" width="8.28515625" customWidth="1"/>
    <col min="9" max="9" width="7.28515625" customWidth="1"/>
    <col min="10" max="10" width="6.5703125" customWidth="1"/>
    <col min="11" max="12" width="8.7109375" customWidth="1"/>
    <col min="13" max="13" width="7.85546875" customWidth="1"/>
    <col min="14" max="14" width="10.42578125" customWidth="1"/>
    <col min="15" max="15" width="16.28515625" customWidth="1"/>
  </cols>
  <sheetData>
    <row r="1" spans="1:23" ht="18.75" customHeight="1" x14ac:dyDescent="0.25">
      <c r="A1" s="154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23" ht="18.75" customHeight="1" x14ac:dyDescent="0.25">
      <c r="A2" s="154" t="s">
        <v>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23" ht="18" customHeight="1" x14ac:dyDescent="0.2">
      <c r="A3" s="158" t="s">
        <v>58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23" ht="17.25" customHeight="1" x14ac:dyDescent="0.25">
      <c r="A4" s="154" t="s">
        <v>11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23" ht="16.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23" ht="16.5" customHeight="1" x14ac:dyDescent="0.3">
      <c r="A6" s="156" t="s">
        <v>12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23" ht="22.5" customHeight="1" x14ac:dyDescent="0.25">
      <c r="A7" s="154" t="s">
        <v>25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23" ht="18" customHeight="1" x14ac:dyDescent="0.25">
      <c r="A8" s="154" t="s">
        <v>72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23" ht="16.5" customHeight="1" x14ac:dyDescent="0.25">
      <c r="A9" s="42" t="s">
        <v>59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161" t="s">
        <v>189</v>
      </c>
      <c r="M9" s="161"/>
      <c r="N9" s="161"/>
      <c r="O9" s="161"/>
    </row>
    <row r="10" spans="1:23" ht="16.5" customHeight="1" x14ac:dyDescent="0.25">
      <c r="A10" s="44" t="s">
        <v>41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161" t="s">
        <v>44</v>
      </c>
      <c r="M10" s="161"/>
      <c r="N10" s="161"/>
      <c r="O10" s="161"/>
    </row>
    <row r="11" spans="1:23" ht="16.5" customHeight="1" thickBot="1" x14ac:dyDescent="0.3">
      <c r="A11" s="13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23" ht="36.75" customHeight="1" x14ac:dyDescent="0.2">
      <c r="A12" s="169" t="s">
        <v>6</v>
      </c>
      <c r="B12" s="152" t="s">
        <v>0</v>
      </c>
      <c r="C12" s="152" t="s">
        <v>1</v>
      </c>
      <c r="D12" s="164" t="s">
        <v>13</v>
      </c>
      <c r="E12" s="164" t="s">
        <v>14</v>
      </c>
      <c r="F12" s="164" t="s">
        <v>7</v>
      </c>
      <c r="G12" s="164" t="s">
        <v>8</v>
      </c>
      <c r="H12" s="152" t="s">
        <v>2</v>
      </c>
      <c r="I12" s="152" t="s">
        <v>3</v>
      </c>
      <c r="J12" s="152"/>
      <c r="K12" s="164" t="s">
        <v>185</v>
      </c>
      <c r="L12" s="159" t="s">
        <v>186</v>
      </c>
      <c r="M12" s="164" t="s">
        <v>9</v>
      </c>
      <c r="N12" s="164" t="s">
        <v>18</v>
      </c>
      <c r="O12" s="167" t="s">
        <v>10</v>
      </c>
    </row>
    <row r="13" spans="1:23" ht="33" customHeight="1" thickBot="1" x14ac:dyDescent="0.25">
      <c r="A13" s="170"/>
      <c r="B13" s="153"/>
      <c r="C13" s="153"/>
      <c r="D13" s="166"/>
      <c r="E13" s="166"/>
      <c r="F13" s="165"/>
      <c r="G13" s="165"/>
      <c r="H13" s="153"/>
      <c r="I13" s="76" t="s">
        <v>4</v>
      </c>
      <c r="J13" s="75" t="s">
        <v>5</v>
      </c>
      <c r="K13" s="165"/>
      <c r="L13" s="160"/>
      <c r="M13" s="166"/>
      <c r="N13" s="166"/>
      <c r="O13" s="168"/>
    </row>
    <row r="14" spans="1:23" ht="17.100000000000001" customHeight="1" thickBot="1" x14ac:dyDescent="0.25">
      <c r="A14" s="162" t="s">
        <v>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1"/>
      <c r="Q14" s="11"/>
      <c r="R14" s="11"/>
      <c r="S14" s="11"/>
      <c r="T14" s="11"/>
      <c r="U14" s="11"/>
      <c r="V14" s="11"/>
      <c r="W14" s="11"/>
    </row>
    <row r="15" spans="1:23" s="12" customFormat="1" ht="17.100000000000001" customHeight="1" x14ac:dyDescent="0.25">
      <c r="A15" s="113">
        <v>1</v>
      </c>
      <c r="B15" s="69" t="s">
        <v>79</v>
      </c>
      <c r="C15" s="70" t="s">
        <v>49</v>
      </c>
      <c r="D15" s="70">
        <v>1998</v>
      </c>
      <c r="E15" s="70"/>
      <c r="F15" s="90">
        <v>72.7</v>
      </c>
      <c r="G15" s="70">
        <v>24</v>
      </c>
      <c r="H15" s="70">
        <v>33</v>
      </c>
      <c r="I15" s="70">
        <v>180</v>
      </c>
      <c r="J15" s="70">
        <f>I15/2</f>
        <v>90</v>
      </c>
      <c r="K15" s="70">
        <f>H15+J15</f>
        <v>123</v>
      </c>
      <c r="L15" s="70">
        <f>K15*1</f>
        <v>123</v>
      </c>
      <c r="M15" s="70">
        <v>20</v>
      </c>
      <c r="N15" s="70">
        <v>1</v>
      </c>
      <c r="O15" s="71" t="s">
        <v>78</v>
      </c>
    </row>
    <row r="16" spans="1:23" s="12" customFormat="1" ht="17.100000000000001" customHeight="1" thickBot="1" x14ac:dyDescent="0.3">
      <c r="A16" s="112">
        <v>2</v>
      </c>
      <c r="B16" s="72" t="s">
        <v>183</v>
      </c>
      <c r="C16" s="67" t="s">
        <v>53</v>
      </c>
      <c r="D16" s="67">
        <v>1998</v>
      </c>
      <c r="E16" s="67"/>
      <c r="F16" s="96">
        <v>73.650000000000006</v>
      </c>
      <c r="G16" s="67">
        <v>24</v>
      </c>
      <c r="H16" s="67">
        <v>45</v>
      </c>
      <c r="I16" s="67">
        <v>80</v>
      </c>
      <c r="J16" s="67">
        <f>I16/2</f>
        <v>40</v>
      </c>
      <c r="K16" s="67">
        <f>H16+J16</f>
        <v>85</v>
      </c>
      <c r="L16" s="67">
        <f>K16*1</f>
        <v>85</v>
      </c>
      <c r="M16" s="67">
        <v>18</v>
      </c>
      <c r="N16" s="67">
        <v>3</v>
      </c>
      <c r="O16" s="99" t="s">
        <v>160</v>
      </c>
    </row>
    <row r="17" spans="1:15" s="1" customFormat="1" ht="17.100000000000001" customHeight="1" thickBot="1" x14ac:dyDescent="0.25">
      <c r="A17" s="173" t="s">
        <v>28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</row>
    <row r="18" spans="1:15" s="1" customFormat="1" ht="16.5" customHeight="1" x14ac:dyDescent="0.25">
      <c r="A18" s="104">
        <v>1</v>
      </c>
      <c r="B18" s="31" t="s">
        <v>216</v>
      </c>
      <c r="C18" s="25" t="s">
        <v>56</v>
      </c>
      <c r="D18" s="32">
        <v>1998</v>
      </c>
      <c r="E18" s="32"/>
      <c r="F18" s="58">
        <v>77.099999999999994</v>
      </c>
      <c r="G18" s="32">
        <v>16</v>
      </c>
      <c r="H18" s="32">
        <v>50</v>
      </c>
      <c r="I18" s="32">
        <v>146</v>
      </c>
      <c r="J18" s="70">
        <f>I18/2</f>
        <v>73</v>
      </c>
      <c r="K18" s="70">
        <f>H18+J18</f>
        <v>123</v>
      </c>
      <c r="L18" s="32">
        <f>K18*0.5</f>
        <v>61.5</v>
      </c>
      <c r="M18" s="32">
        <v>20</v>
      </c>
      <c r="N18" s="32" t="s">
        <v>230</v>
      </c>
      <c r="O18" s="46" t="s">
        <v>217</v>
      </c>
    </row>
    <row r="19" spans="1:15" s="1" customFormat="1" ht="16.5" customHeight="1" thickBot="1" x14ac:dyDescent="0.3">
      <c r="A19" s="110">
        <v>2</v>
      </c>
      <c r="B19" s="22" t="s">
        <v>232</v>
      </c>
      <c r="C19" s="23" t="s">
        <v>53</v>
      </c>
      <c r="D19" s="27">
        <v>1998</v>
      </c>
      <c r="E19" s="27"/>
      <c r="F19" s="59">
        <v>77.3</v>
      </c>
      <c r="G19" s="27">
        <v>16</v>
      </c>
      <c r="H19" s="27">
        <v>45</v>
      </c>
      <c r="I19" s="27">
        <v>122</v>
      </c>
      <c r="J19" s="67">
        <f>I19/2</f>
        <v>61</v>
      </c>
      <c r="K19" s="67">
        <f>H19+J19</f>
        <v>106</v>
      </c>
      <c r="L19" s="27">
        <f>K19*0.5</f>
        <v>53</v>
      </c>
      <c r="M19" s="27">
        <v>18</v>
      </c>
      <c r="N19" s="27"/>
      <c r="O19" s="49" t="s">
        <v>160</v>
      </c>
    </row>
    <row r="20" spans="1:15" s="1" customFormat="1" ht="17.100000000000001" customHeight="1" thickBot="1" x14ac:dyDescent="0.3">
      <c r="A20" s="173" t="s">
        <v>17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</row>
    <row r="21" spans="1:15" s="1" customFormat="1" ht="17.100000000000001" customHeight="1" thickBot="1" x14ac:dyDescent="0.3">
      <c r="A21" s="114">
        <v>1</v>
      </c>
      <c r="B21" s="115" t="s">
        <v>146</v>
      </c>
      <c r="C21" s="117" t="s">
        <v>54</v>
      </c>
      <c r="D21" s="117">
        <v>1997</v>
      </c>
      <c r="E21" s="117"/>
      <c r="F21" s="118">
        <v>84</v>
      </c>
      <c r="G21" s="117">
        <v>24</v>
      </c>
      <c r="H21" s="117">
        <v>60</v>
      </c>
      <c r="I21" s="117">
        <v>70</v>
      </c>
      <c r="J21" s="117">
        <f>I21/2</f>
        <v>35</v>
      </c>
      <c r="K21" s="117">
        <f>H21+J21</f>
        <v>95</v>
      </c>
      <c r="L21" s="117">
        <f>K21*1</f>
        <v>95</v>
      </c>
      <c r="M21" s="117">
        <v>20</v>
      </c>
      <c r="N21" s="117">
        <v>3</v>
      </c>
      <c r="O21" s="121" t="s">
        <v>144</v>
      </c>
    </row>
    <row r="22" spans="1:15" s="1" customFormat="1" ht="17.100000000000001" customHeight="1" thickBot="1" x14ac:dyDescent="0.3">
      <c r="A22" s="173" t="s">
        <v>29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</row>
    <row r="23" spans="1:15" s="1" customFormat="1" ht="17.100000000000001" customHeight="1" thickBot="1" x14ac:dyDescent="0.3">
      <c r="A23" s="114">
        <v>1</v>
      </c>
      <c r="B23" s="115" t="s">
        <v>122</v>
      </c>
      <c r="C23" s="117" t="s">
        <v>50</v>
      </c>
      <c r="D23" s="117">
        <v>1998</v>
      </c>
      <c r="E23" s="117"/>
      <c r="F23" s="118">
        <v>105.7</v>
      </c>
      <c r="G23" s="117">
        <v>32</v>
      </c>
      <c r="H23" s="117">
        <v>85</v>
      </c>
      <c r="I23" s="117">
        <v>75</v>
      </c>
      <c r="J23" s="119">
        <f>I23/2</f>
        <v>37.5</v>
      </c>
      <c r="K23" s="119">
        <f>H23+J23</f>
        <v>122.5</v>
      </c>
      <c r="L23" s="117">
        <f>K23*2</f>
        <v>245</v>
      </c>
      <c r="M23" s="117">
        <v>20</v>
      </c>
      <c r="N23" s="117"/>
      <c r="O23" s="121" t="s">
        <v>123</v>
      </c>
    </row>
  </sheetData>
  <sortState ref="A32:N35">
    <sortCondition ref="A32"/>
  </sortState>
  <mergeCells count="29">
    <mergeCell ref="F12:F13"/>
    <mergeCell ref="O12:O13"/>
    <mergeCell ref="A7:O7"/>
    <mergeCell ref="A1:O1"/>
    <mergeCell ref="A2:O2"/>
    <mergeCell ref="A4:O4"/>
    <mergeCell ref="A5:O5"/>
    <mergeCell ref="A6:O6"/>
    <mergeCell ref="A8:O8"/>
    <mergeCell ref="A3:O3"/>
    <mergeCell ref="B11:O11"/>
    <mergeCell ref="L9:O9"/>
    <mergeCell ref="L10:O10"/>
    <mergeCell ref="A14:O14"/>
    <mergeCell ref="A17:O17"/>
    <mergeCell ref="A20:O20"/>
    <mergeCell ref="A22:O22"/>
    <mergeCell ref="G12:G13"/>
    <mergeCell ref="H12:H13"/>
    <mergeCell ref="I12:J12"/>
    <mergeCell ref="K12:K13"/>
    <mergeCell ref="M12:M13"/>
    <mergeCell ref="N12:N13"/>
    <mergeCell ref="A12:A13"/>
    <mergeCell ref="B12:B13"/>
    <mergeCell ref="C12:C13"/>
    <mergeCell ref="D12:D13"/>
    <mergeCell ref="L12:L13"/>
    <mergeCell ref="E12:E13"/>
  </mergeCells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2" workbookViewId="0">
      <selection activeCell="M42" sqref="M42"/>
    </sheetView>
  </sheetViews>
  <sheetFormatPr defaultRowHeight="12.75" x14ac:dyDescent="0.2"/>
  <cols>
    <col min="1" max="1" width="6.42578125" customWidth="1"/>
    <col min="2" max="2" width="20.140625" customWidth="1"/>
    <col min="3" max="3" width="13.7109375" customWidth="1"/>
    <col min="4" max="4" width="6.7109375" customWidth="1"/>
    <col min="5" max="5" width="7.42578125" customWidth="1"/>
    <col min="6" max="6" width="9.5703125" customWidth="1"/>
    <col min="7" max="7" width="6" customWidth="1"/>
    <col min="8" max="8" width="8.28515625" customWidth="1"/>
    <col min="9" max="9" width="7.42578125" customWidth="1"/>
    <col min="10" max="10" width="6.140625" customWidth="1"/>
    <col min="11" max="12" width="8.42578125" customWidth="1"/>
    <col min="13" max="13" width="7.85546875" customWidth="1"/>
    <col min="14" max="14" width="10.42578125" customWidth="1"/>
    <col min="15" max="15" width="16.42578125" customWidth="1"/>
  </cols>
  <sheetData>
    <row r="1" spans="1:16" ht="18.75" customHeight="1" x14ac:dyDescent="0.25">
      <c r="A1" s="154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6" ht="18.75" customHeight="1" x14ac:dyDescent="0.25">
      <c r="A2" s="154" t="s">
        <v>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6" ht="18" customHeight="1" x14ac:dyDescent="0.2">
      <c r="A3" s="158" t="s">
        <v>58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6" ht="17.25" customHeight="1" x14ac:dyDescent="0.25">
      <c r="A4" s="154" t="s">
        <v>11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6" ht="16.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6" ht="16.5" customHeight="1" x14ac:dyDescent="0.3">
      <c r="A6" s="156" t="s">
        <v>12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6" ht="22.5" customHeight="1" x14ac:dyDescent="0.25">
      <c r="A7" s="154" t="s">
        <v>25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6" ht="18" customHeight="1" x14ac:dyDescent="0.25">
      <c r="A8" s="154" t="s">
        <v>70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6" ht="16.5" customHeight="1" x14ac:dyDescent="0.25">
      <c r="A9" s="42" t="s">
        <v>59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161" t="s">
        <v>189</v>
      </c>
      <c r="M9" s="161"/>
      <c r="N9" s="161"/>
      <c r="O9" s="161"/>
    </row>
    <row r="10" spans="1:16" ht="16.5" customHeight="1" x14ac:dyDescent="0.25">
      <c r="A10" s="44" t="s">
        <v>41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161" t="s">
        <v>46</v>
      </c>
      <c r="M10" s="161"/>
      <c r="N10" s="161"/>
      <c r="O10" s="161"/>
    </row>
    <row r="11" spans="1:16" ht="16.5" customHeight="1" thickBot="1" x14ac:dyDescent="0.3">
      <c r="A11" s="13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6" ht="36.75" customHeight="1" x14ac:dyDescent="0.2">
      <c r="A12" s="169" t="s">
        <v>6</v>
      </c>
      <c r="B12" s="152" t="s">
        <v>0</v>
      </c>
      <c r="C12" s="152" t="s">
        <v>1</v>
      </c>
      <c r="D12" s="164" t="s">
        <v>13</v>
      </c>
      <c r="E12" s="164" t="s">
        <v>14</v>
      </c>
      <c r="F12" s="164" t="s">
        <v>7</v>
      </c>
      <c r="G12" s="164" t="s">
        <v>8</v>
      </c>
      <c r="H12" s="152" t="s">
        <v>2</v>
      </c>
      <c r="I12" s="152" t="s">
        <v>3</v>
      </c>
      <c r="J12" s="152"/>
      <c r="K12" s="164" t="s">
        <v>185</v>
      </c>
      <c r="L12" s="159" t="s">
        <v>186</v>
      </c>
      <c r="M12" s="164" t="s">
        <v>9</v>
      </c>
      <c r="N12" s="164" t="s">
        <v>18</v>
      </c>
      <c r="O12" s="167" t="s">
        <v>10</v>
      </c>
    </row>
    <row r="13" spans="1:16" ht="33" customHeight="1" thickBot="1" x14ac:dyDescent="0.25">
      <c r="A13" s="170"/>
      <c r="B13" s="153"/>
      <c r="C13" s="153"/>
      <c r="D13" s="166"/>
      <c r="E13" s="166"/>
      <c r="F13" s="165"/>
      <c r="G13" s="165"/>
      <c r="H13" s="153"/>
      <c r="I13" s="76" t="s">
        <v>4</v>
      </c>
      <c r="J13" s="75" t="s">
        <v>5</v>
      </c>
      <c r="K13" s="165"/>
      <c r="L13" s="160"/>
      <c r="M13" s="166"/>
      <c r="N13" s="166"/>
      <c r="O13" s="168"/>
    </row>
    <row r="14" spans="1:16" ht="17.100000000000001" customHeight="1" thickBot="1" x14ac:dyDescent="0.25">
      <c r="A14" s="175" t="s">
        <v>203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"/>
    </row>
    <row r="15" spans="1:16" s="7" customFormat="1" ht="17.100000000000001" customHeight="1" x14ac:dyDescent="0.25">
      <c r="A15" s="104">
        <v>1</v>
      </c>
      <c r="B15" s="31" t="s">
        <v>103</v>
      </c>
      <c r="C15" s="25" t="s">
        <v>51</v>
      </c>
      <c r="D15" s="32">
        <v>2001</v>
      </c>
      <c r="E15" s="32"/>
      <c r="F15" s="58">
        <v>44.7</v>
      </c>
      <c r="G15" s="32">
        <v>12</v>
      </c>
      <c r="H15" s="32">
        <v>129</v>
      </c>
      <c r="I15" s="32">
        <v>230</v>
      </c>
      <c r="J15" s="32">
        <f t="shared" ref="J15:J16" si="0">I15/2</f>
        <v>115</v>
      </c>
      <c r="K15" s="32">
        <f t="shared" ref="K15:K16" si="1">H15+J15</f>
        <v>244</v>
      </c>
      <c r="L15" s="32">
        <f t="shared" ref="L15:L16" si="2">K15*0.5</f>
        <v>122</v>
      </c>
      <c r="M15" s="32">
        <v>20</v>
      </c>
      <c r="N15" s="32"/>
      <c r="O15" s="46" t="s">
        <v>102</v>
      </c>
    </row>
    <row r="16" spans="1:16" s="7" customFormat="1" ht="17.100000000000001" customHeight="1" x14ac:dyDescent="0.25">
      <c r="A16" s="109">
        <v>2</v>
      </c>
      <c r="B16" s="16" t="s">
        <v>193</v>
      </c>
      <c r="C16" s="14" t="s">
        <v>55</v>
      </c>
      <c r="D16" s="15">
        <v>2000</v>
      </c>
      <c r="E16" s="15"/>
      <c r="F16" s="53">
        <v>42.5</v>
      </c>
      <c r="G16" s="15">
        <v>12</v>
      </c>
      <c r="H16" s="15">
        <v>112</v>
      </c>
      <c r="I16" s="15">
        <v>161</v>
      </c>
      <c r="J16" s="15">
        <f t="shared" si="0"/>
        <v>80.5</v>
      </c>
      <c r="K16" s="15">
        <f t="shared" si="1"/>
        <v>192.5</v>
      </c>
      <c r="L16" s="15">
        <f t="shared" si="2"/>
        <v>96.25</v>
      </c>
      <c r="M16" s="15">
        <v>18</v>
      </c>
      <c r="N16" s="15"/>
      <c r="O16" s="47" t="s">
        <v>194</v>
      </c>
    </row>
    <row r="17" spans="1:15" s="7" customFormat="1" ht="17.100000000000001" customHeight="1" x14ac:dyDescent="0.25">
      <c r="A17" s="109">
        <v>3</v>
      </c>
      <c r="B17" s="16" t="s">
        <v>156</v>
      </c>
      <c r="C17" s="15" t="s">
        <v>54</v>
      </c>
      <c r="D17" s="15">
        <v>2000</v>
      </c>
      <c r="E17" s="15"/>
      <c r="F17" s="53">
        <v>47.8</v>
      </c>
      <c r="G17" s="15">
        <v>12</v>
      </c>
      <c r="H17" s="15">
        <v>85</v>
      </c>
      <c r="I17" s="15">
        <v>153</v>
      </c>
      <c r="J17" s="15">
        <f t="shared" ref="J17" si="3">I17/2</f>
        <v>76.5</v>
      </c>
      <c r="K17" s="15">
        <f t="shared" ref="K17" si="4">H17+J17</f>
        <v>161.5</v>
      </c>
      <c r="L17" s="15">
        <f>K17*0.5</f>
        <v>80.75</v>
      </c>
      <c r="M17" s="15">
        <v>16</v>
      </c>
      <c r="N17" s="15"/>
      <c r="O17" s="20" t="s">
        <v>144</v>
      </c>
    </row>
    <row r="18" spans="1:15" s="7" customFormat="1" ht="17.100000000000001" customHeight="1" x14ac:dyDescent="0.25">
      <c r="A18" s="109">
        <v>4</v>
      </c>
      <c r="B18" s="16" t="s">
        <v>93</v>
      </c>
      <c r="C18" s="15" t="s">
        <v>56</v>
      </c>
      <c r="D18" s="15">
        <v>2000</v>
      </c>
      <c r="E18" s="15"/>
      <c r="F18" s="53">
        <v>47.5</v>
      </c>
      <c r="G18" s="15">
        <v>16</v>
      </c>
      <c r="H18" s="15">
        <v>30</v>
      </c>
      <c r="I18" s="15">
        <v>70</v>
      </c>
      <c r="J18" s="15">
        <f>I18/2</f>
        <v>35</v>
      </c>
      <c r="K18" s="15">
        <f>H18+J18</f>
        <v>65</v>
      </c>
      <c r="L18" s="15">
        <f>K18*1</f>
        <v>65</v>
      </c>
      <c r="M18" s="15">
        <v>15</v>
      </c>
      <c r="N18" s="15" t="s">
        <v>227</v>
      </c>
      <c r="O18" s="20" t="s">
        <v>184</v>
      </c>
    </row>
    <row r="19" spans="1:15" s="7" customFormat="1" ht="17.100000000000001" customHeight="1" x14ac:dyDescent="0.25">
      <c r="A19" s="109">
        <v>5</v>
      </c>
      <c r="B19" s="16" t="s">
        <v>214</v>
      </c>
      <c r="C19" s="14" t="s">
        <v>55</v>
      </c>
      <c r="D19" s="15">
        <v>2000</v>
      </c>
      <c r="E19" s="15"/>
      <c r="F19" s="53">
        <v>45.7</v>
      </c>
      <c r="G19" s="15">
        <v>16</v>
      </c>
      <c r="H19" s="15">
        <v>23</v>
      </c>
      <c r="I19" s="15">
        <v>60</v>
      </c>
      <c r="J19" s="15">
        <f>I19/2</f>
        <v>30</v>
      </c>
      <c r="K19" s="15">
        <f>H19+J19</f>
        <v>53</v>
      </c>
      <c r="L19" s="15">
        <f>K19*1</f>
        <v>53</v>
      </c>
      <c r="M19" s="15">
        <v>14</v>
      </c>
      <c r="N19" s="15" t="s">
        <v>227</v>
      </c>
      <c r="O19" s="47" t="s">
        <v>223</v>
      </c>
    </row>
    <row r="20" spans="1:15" s="7" customFormat="1" ht="17.100000000000001" customHeight="1" thickBot="1" x14ac:dyDescent="0.3">
      <c r="A20" s="110">
        <v>6</v>
      </c>
      <c r="B20" s="22" t="s">
        <v>94</v>
      </c>
      <c r="C20" s="27" t="s">
        <v>56</v>
      </c>
      <c r="D20" s="27">
        <v>2000</v>
      </c>
      <c r="E20" s="27"/>
      <c r="F20" s="59">
        <v>45.7</v>
      </c>
      <c r="G20" s="27">
        <v>12</v>
      </c>
      <c r="H20" s="27">
        <v>32</v>
      </c>
      <c r="I20" s="27">
        <v>91</v>
      </c>
      <c r="J20" s="27">
        <f>I20/2</f>
        <v>45.5</v>
      </c>
      <c r="K20" s="27">
        <f>H20+J20</f>
        <v>77.5</v>
      </c>
      <c r="L20" s="27">
        <f>K20*0.5</f>
        <v>38.75</v>
      </c>
      <c r="M20" s="27">
        <v>13</v>
      </c>
      <c r="N20" s="27"/>
      <c r="O20" s="49" t="s">
        <v>184</v>
      </c>
    </row>
    <row r="21" spans="1:15" s="7" customFormat="1" ht="17.100000000000001" customHeight="1" thickBot="1" x14ac:dyDescent="0.25">
      <c r="A21" s="176" t="s">
        <v>30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</row>
    <row r="22" spans="1:15" s="7" customFormat="1" ht="17.100000000000001" customHeight="1" x14ac:dyDescent="0.25">
      <c r="A22" s="104">
        <v>1</v>
      </c>
      <c r="B22" s="31" t="s">
        <v>215</v>
      </c>
      <c r="C22" s="25" t="s">
        <v>55</v>
      </c>
      <c r="D22" s="32">
        <v>2000</v>
      </c>
      <c r="E22" s="32"/>
      <c r="F22" s="58">
        <v>50.2</v>
      </c>
      <c r="G22" s="32">
        <v>12</v>
      </c>
      <c r="H22" s="32">
        <v>114</v>
      </c>
      <c r="I22" s="32">
        <v>125</v>
      </c>
      <c r="J22" s="32">
        <f t="shared" ref="J22" si="5">I22/2</f>
        <v>62.5</v>
      </c>
      <c r="K22" s="32">
        <f t="shared" ref="K22" si="6">H22+J22</f>
        <v>176.5</v>
      </c>
      <c r="L22" s="32">
        <f t="shared" ref="L22" si="7">K22*0.5</f>
        <v>88.25</v>
      </c>
      <c r="M22" s="32">
        <v>20</v>
      </c>
      <c r="N22" s="32"/>
      <c r="O22" s="26" t="s">
        <v>223</v>
      </c>
    </row>
    <row r="23" spans="1:15" s="7" customFormat="1" ht="17.100000000000001" customHeight="1" x14ac:dyDescent="0.25">
      <c r="A23" s="109">
        <v>2</v>
      </c>
      <c r="B23" s="16" t="s">
        <v>129</v>
      </c>
      <c r="C23" s="14" t="s">
        <v>52</v>
      </c>
      <c r="D23" s="15">
        <v>2000</v>
      </c>
      <c r="E23" s="15"/>
      <c r="F23" s="53">
        <v>52.7</v>
      </c>
      <c r="G23" s="15">
        <v>12</v>
      </c>
      <c r="H23" s="15">
        <v>60</v>
      </c>
      <c r="I23" s="15">
        <v>220</v>
      </c>
      <c r="J23" s="15">
        <f>I23/2</f>
        <v>110</v>
      </c>
      <c r="K23" s="15">
        <f>H23+J23</f>
        <v>170</v>
      </c>
      <c r="L23" s="15">
        <f>K23*0.5</f>
        <v>85</v>
      </c>
      <c r="M23" s="15">
        <v>18</v>
      </c>
      <c r="N23" s="15"/>
      <c r="O23" s="20" t="s">
        <v>128</v>
      </c>
    </row>
    <row r="24" spans="1:15" s="7" customFormat="1" ht="17.100000000000001" customHeight="1" x14ac:dyDescent="0.25">
      <c r="A24" s="109">
        <v>3</v>
      </c>
      <c r="B24" s="16" t="s">
        <v>95</v>
      </c>
      <c r="C24" s="14" t="s">
        <v>56</v>
      </c>
      <c r="D24" s="15">
        <v>2000</v>
      </c>
      <c r="E24" s="15"/>
      <c r="F24" s="53">
        <v>51.2</v>
      </c>
      <c r="G24" s="15">
        <v>16</v>
      </c>
      <c r="H24" s="15">
        <v>37</v>
      </c>
      <c r="I24" s="15">
        <v>94</v>
      </c>
      <c r="J24" s="15">
        <f>I24/2</f>
        <v>47</v>
      </c>
      <c r="K24" s="15">
        <f>H24+J24</f>
        <v>84</v>
      </c>
      <c r="L24" s="15">
        <f>K24*1</f>
        <v>84</v>
      </c>
      <c r="M24" s="15">
        <v>16</v>
      </c>
      <c r="N24" s="15" t="s">
        <v>227</v>
      </c>
      <c r="O24" s="20" t="s">
        <v>184</v>
      </c>
    </row>
    <row r="25" spans="1:15" s="7" customFormat="1" ht="17.100000000000001" customHeight="1" x14ac:dyDescent="0.25">
      <c r="A25" s="109">
        <v>4</v>
      </c>
      <c r="B25" s="16" t="s">
        <v>127</v>
      </c>
      <c r="C25" s="14" t="s">
        <v>52</v>
      </c>
      <c r="D25" s="15">
        <v>2001</v>
      </c>
      <c r="E25" s="15"/>
      <c r="F25" s="53">
        <v>50.9</v>
      </c>
      <c r="G25" s="15">
        <v>12</v>
      </c>
      <c r="H25" s="15">
        <v>71</v>
      </c>
      <c r="I25" s="15">
        <v>146</v>
      </c>
      <c r="J25" s="15">
        <f t="shared" ref="J25" si="8">I25/2</f>
        <v>73</v>
      </c>
      <c r="K25" s="15">
        <f t="shared" ref="K25" si="9">H25+J25</f>
        <v>144</v>
      </c>
      <c r="L25" s="15">
        <f t="shared" ref="L25" si="10">K25*0.5</f>
        <v>72</v>
      </c>
      <c r="M25" s="15">
        <v>15</v>
      </c>
      <c r="N25" s="15"/>
      <c r="O25" s="47" t="s">
        <v>128</v>
      </c>
    </row>
    <row r="26" spans="1:15" s="7" customFormat="1" ht="17.100000000000001" customHeight="1" thickBot="1" x14ac:dyDescent="0.3">
      <c r="A26" s="110">
        <v>5</v>
      </c>
      <c r="B26" s="22" t="s">
        <v>130</v>
      </c>
      <c r="C26" s="23" t="s">
        <v>52</v>
      </c>
      <c r="D26" s="27">
        <v>2001</v>
      </c>
      <c r="E26" s="27"/>
      <c r="F26" s="59">
        <v>51.9</v>
      </c>
      <c r="G26" s="27">
        <v>12</v>
      </c>
      <c r="H26" s="27">
        <v>63</v>
      </c>
      <c r="I26" s="27">
        <v>33</v>
      </c>
      <c r="J26" s="27">
        <f>I26/2</f>
        <v>16.5</v>
      </c>
      <c r="K26" s="27">
        <f>H26+J26</f>
        <v>79.5</v>
      </c>
      <c r="L26" s="27">
        <f>K26*0.5</f>
        <v>39.75</v>
      </c>
      <c r="M26" s="27">
        <v>14</v>
      </c>
      <c r="N26" s="27"/>
      <c r="O26" s="24" t="s">
        <v>128</v>
      </c>
    </row>
    <row r="27" spans="1:15" s="7" customFormat="1" ht="17.100000000000001" customHeight="1" thickBot="1" x14ac:dyDescent="0.3">
      <c r="A27" s="176" t="s">
        <v>31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</row>
    <row r="28" spans="1:15" s="7" customFormat="1" ht="17.100000000000001" customHeight="1" x14ac:dyDescent="0.25">
      <c r="A28" s="104">
        <v>1</v>
      </c>
      <c r="B28" s="31" t="s">
        <v>84</v>
      </c>
      <c r="C28" s="25" t="s">
        <v>113</v>
      </c>
      <c r="D28" s="32">
        <v>1999</v>
      </c>
      <c r="E28" s="32"/>
      <c r="F28" s="58">
        <v>57.9</v>
      </c>
      <c r="G28" s="32">
        <v>16</v>
      </c>
      <c r="H28" s="32">
        <v>79</v>
      </c>
      <c r="I28" s="32">
        <v>221</v>
      </c>
      <c r="J28" s="32">
        <f>I28/2</f>
        <v>110.5</v>
      </c>
      <c r="K28" s="32">
        <f>H28+J28</f>
        <v>189.5</v>
      </c>
      <c r="L28" s="32">
        <f>K28*1</f>
        <v>189.5</v>
      </c>
      <c r="M28" s="32">
        <v>20</v>
      </c>
      <c r="N28" s="32" t="s">
        <v>228</v>
      </c>
      <c r="O28" s="26" t="s">
        <v>114</v>
      </c>
    </row>
    <row r="29" spans="1:15" s="7" customFormat="1" ht="17.100000000000001" customHeight="1" x14ac:dyDescent="0.25">
      <c r="A29" s="109">
        <v>2</v>
      </c>
      <c r="B29" s="16" t="s">
        <v>180</v>
      </c>
      <c r="C29" s="14" t="s">
        <v>53</v>
      </c>
      <c r="D29" s="15">
        <v>1999</v>
      </c>
      <c r="E29" s="15"/>
      <c r="F29" s="53">
        <v>58.5</v>
      </c>
      <c r="G29" s="15">
        <v>16</v>
      </c>
      <c r="H29" s="15">
        <v>86</v>
      </c>
      <c r="I29" s="15">
        <v>132</v>
      </c>
      <c r="J29" s="15">
        <f t="shared" ref="J29:J31" si="11">I29/2</f>
        <v>66</v>
      </c>
      <c r="K29" s="15">
        <f t="shared" ref="K29:K31" si="12">H29+J29</f>
        <v>152</v>
      </c>
      <c r="L29" s="15">
        <f t="shared" ref="L29" si="13">K29*1</f>
        <v>152</v>
      </c>
      <c r="M29" s="15">
        <v>18</v>
      </c>
      <c r="N29" s="15" t="s">
        <v>228</v>
      </c>
      <c r="O29" s="20" t="s">
        <v>160</v>
      </c>
    </row>
    <row r="30" spans="1:15" s="7" customFormat="1" ht="17.100000000000001" customHeight="1" x14ac:dyDescent="0.25">
      <c r="A30" s="109">
        <v>3</v>
      </c>
      <c r="B30" s="16" t="s">
        <v>151</v>
      </c>
      <c r="C30" s="14" t="s">
        <v>54</v>
      </c>
      <c r="D30" s="15">
        <v>1999</v>
      </c>
      <c r="E30" s="15"/>
      <c r="F30" s="53">
        <v>57.8</v>
      </c>
      <c r="G30" s="15">
        <v>16</v>
      </c>
      <c r="H30" s="15">
        <v>80</v>
      </c>
      <c r="I30" s="15">
        <v>135</v>
      </c>
      <c r="J30" s="15">
        <f>I30/2</f>
        <v>67.5</v>
      </c>
      <c r="K30" s="15">
        <f>H30+J30</f>
        <v>147.5</v>
      </c>
      <c r="L30" s="15">
        <f>K30*1</f>
        <v>147.5</v>
      </c>
      <c r="M30" s="15">
        <v>16</v>
      </c>
      <c r="N30" s="15" t="s">
        <v>228</v>
      </c>
      <c r="O30" s="20" t="s">
        <v>152</v>
      </c>
    </row>
    <row r="31" spans="1:15" s="7" customFormat="1" ht="17.100000000000001" customHeight="1" x14ac:dyDescent="0.25">
      <c r="A31" s="109">
        <v>4</v>
      </c>
      <c r="B31" s="16" t="s">
        <v>115</v>
      </c>
      <c r="C31" s="14" t="s">
        <v>113</v>
      </c>
      <c r="D31" s="15">
        <v>2000</v>
      </c>
      <c r="E31" s="15"/>
      <c r="F31" s="53">
        <v>55.2</v>
      </c>
      <c r="G31" s="15">
        <v>12</v>
      </c>
      <c r="H31" s="15">
        <v>130</v>
      </c>
      <c r="I31" s="15">
        <v>237</v>
      </c>
      <c r="J31" s="15">
        <f t="shared" si="11"/>
        <v>118.5</v>
      </c>
      <c r="K31" s="15">
        <f t="shared" si="12"/>
        <v>248.5</v>
      </c>
      <c r="L31" s="15">
        <f t="shared" ref="L31" si="14">K31*0.5</f>
        <v>124.25</v>
      </c>
      <c r="M31" s="15">
        <v>15</v>
      </c>
      <c r="N31" s="15"/>
      <c r="O31" s="20" t="s">
        <v>114</v>
      </c>
    </row>
    <row r="32" spans="1:15" s="7" customFormat="1" ht="17.100000000000001" customHeight="1" x14ac:dyDescent="0.25">
      <c r="A32" s="109">
        <v>5</v>
      </c>
      <c r="B32" s="16" t="s">
        <v>155</v>
      </c>
      <c r="C32" s="15" t="s">
        <v>54</v>
      </c>
      <c r="D32" s="15">
        <v>2000</v>
      </c>
      <c r="E32" s="15"/>
      <c r="F32" s="53">
        <v>56</v>
      </c>
      <c r="G32" s="15">
        <v>12</v>
      </c>
      <c r="H32" s="15">
        <v>95</v>
      </c>
      <c r="I32" s="15">
        <v>221</v>
      </c>
      <c r="J32" s="15">
        <f>I32/2</f>
        <v>110.5</v>
      </c>
      <c r="K32" s="15">
        <f>H32+J32</f>
        <v>205.5</v>
      </c>
      <c r="L32" s="15">
        <f>K32*0.5</f>
        <v>102.75</v>
      </c>
      <c r="M32" s="15">
        <v>14</v>
      </c>
      <c r="N32" s="15"/>
      <c r="O32" s="20" t="s">
        <v>152</v>
      </c>
    </row>
    <row r="33" spans="1:15" ht="15" x14ac:dyDescent="0.25">
      <c r="A33" s="109">
        <v>6</v>
      </c>
      <c r="B33" s="16" t="s">
        <v>97</v>
      </c>
      <c r="C33" s="14" t="s">
        <v>56</v>
      </c>
      <c r="D33" s="15">
        <v>2000</v>
      </c>
      <c r="E33" s="15"/>
      <c r="F33" s="53">
        <v>57.4</v>
      </c>
      <c r="G33" s="15">
        <v>16</v>
      </c>
      <c r="H33" s="15">
        <v>45</v>
      </c>
      <c r="I33" s="15">
        <v>105</v>
      </c>
      <c r="J33" s="15">
        <f>I33/2</f>
        <v>52.5</v>
      </c>
      <c r="K33" s="15">
        <f>H33+J33</f>
        <v>97.5</v>
      </c>
      <c r="L33" s="15">
        <f>K33*1</f>
        <v>97.5</v>
      </c>
      <c r="M33" s="15">
        <v>13</v>
      </c>
      <c r="N33" s="15" t="s">
        <v>229</v>
      </c>
      <c r="O33" s="20" t="s">
        <v>184</v>
      </c>
    </row>
    <row r="34" spans="1:15" ht="15" x14ac:dyDescent="0.25">
      <c r="A34" s="109">
        <v>7</v>
      </c>
      <c r="B34" s="16" t="s">
        <v>181</v>
      </c>
      <c r="C34" s="14" t="s">
        <v>53</v>
      </c>
      <c r="D34" s="15">
        <v>1999</v>
      </c>
      <c r="E34" s="15"/>
      <c r="F34" s="53">
        <v>56</v>
      </c>
      <c r="G34" s="15">
        <v>16</v>
      </c>
      <c r="H34" s="15">
        <v>57</v>
      </c>
      <c r="I34" s="15">
        <v>75</v>
      </c>
      <c r="J34" s="15">
        <f>I34/2</f>
        <v>37.5</v>
      </c>
      <c r="K34" s="15">
        <f>H34+J34</f>
        <v>94.5</v>
      </c>
      <c r="L34" s="15">
        <f>K34*1</f>
        <v>94.5</v>
      </c>
      <c r="M34" s="15">
        <v>12</v>
      </c>
      <c r="N34" s="15" t="s">
        <v>227</v>
      </c>
      <c r="O34" s="20" t="s">
        <v>160</v>
      </c>
    </row>
    <row r="35" spans="1:15" ht="15" x14ac:dyDescent="0.25">
      <c r="A35" s="109">
        <v>8</v>
      </c>
      <c r="B35" s="16" t="s">
        <v>96</v>
      </c>
      <c r="C35" s="15" t="s">
        <v>56</v>
      </c>
      <c r="D35" s="15">
        <v>2001</v>
      </c>
      <c r="E35" s="15"/>
      <c r="F35" s="53">
        <v>56.8</v>
      </c>
      <c r="G35" s="15">
        <v>12</v>
      </c>
      <c r="H35" s="15">
        <v>66</v>
      </c>
      <c r="I35" s="15">
        <v>195</v>
      </c>
      <c r="J35" s="15">
        <f t="shared" ref="J35" si="15">I35/2</f>
        <v>97.5</v>
      </c>
      <c r="K35" s="15">
        <f t="shared" ref="K35" si="16">H35+J35</f>
        <v>163.5</v>
      </c>
      <c r="L35" s="15">
        <f t="shared" ref="L35" si="17">K35*0.5</f>
        <v>81.75</v>
      </c>
      <c r="M35" s="15">
        <v>11</v>
      </c>
      <c r="N35" s="15"/>
      <c r="O35" s="20" t="s">
        <v>184</v>
      </c>
    </row>
    <row r="36" spans="1:15" ht="15.75" thickBot="1" x14ac:dyDescent="0.3">
      <c r="A36" s="110">
        <v>9</v>
      </c>
      <c r="B36" s="22" t="s">
        <v>131</v>
      </c>
      <c r="C36" s="27" t="s">
        <v>52</v>
      </c>
      <c r="D36" s="27">
        <v>2001</v>
      </c>
      <c r="E36" s="27"/>
      <c r="F36" s="59">
        <v>55.5</v>
      </c>
      <c r="G36" s="27">
        <v>12</v>
      </c>
      <c r="H36" s="27">
        <v>89</v>
      </c>
      <c r="I36" s="27">
        <v>90</v>
      </c>
      <c r="J36" s="27">
        <f>I36/2</f>
        <v>45</v>
      </c>
      <c r="K36" s="27">
        <f>H36+J36</f>
        <v>134</v>
      </c>
      <c r="L36" s="27">
        <f>K36*0.5</f>
        <v>67</v>
      </c>
      <c r="M36" s="27">
        <v>10</v>
      </c>
      <c r="N36" s="27"/>
      <c r="O36" s="24" t="s">
        <v>128</v>
      </c>
    </row>
  </sheetData>
  <sortState ref="A30:N39">
    <sortCondition ref="A30"/>
  </sortState>
  <mergeCells count="28">
    <mergeCell ref="A3:O3"/>
    <mergeCell ref="A7:O7"/>
    <mergeCell ref="A1:O1"/>
    <mergeCell ref="A2:O2"/>
    <mergeCell ref="A4:O4"/>
    <mergeCell ref="A5:O5"/>
    <mergeCell ref="A6:O6"/>
    <mergeCell ref="O12:O13"/>
    <mergeCell ref="A8:O8"/>
    <mergeCell ref="L9:O9"/>
    <mergeCell ref="L10:O10"/>
    <mergeCell ref="B11:O11"/>
    <mergeCell ref="A14:O14"/>
    <mergeCell ref="A21:O21"/>
    <mergeCell ref="A27:O27"/>
    <mergeCell ref="G12:G13"/>
    <mergeCell ref="H12:H13"/>
    <mergeCell ref="I12:J12"/>
    <mergeCell ref="K12:K13"/>
    <mergeCell ref="M12:M13"/>
    <mergeCell ref="N12:N13"/>
    <mergeCell ref="L12:L13"/>
    <mergeCell ref="A12:A13"/>
    <mergeCell ref="B12:B13"/>
    <mergeCell ref="C12:C13"/>
    <mergeCell ref="D12:D13"/>
    <mergeCell ref="E12:E13"/>
    <mergeCell ref="F12:F13"/>
  </mergeCells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3" workbookViewId="0">
      <selection activeCell="I44" sqref="I44"/>
    </sheetView>
  </sheetViews>
  <sheetFormatPr defaultRowHeight="12.75" x14ac:dyDescent="0.2"/>
  <cols>
    <col min="1" max="1" width="6.42578125" customWidth="1"/>
    <col min="2" max="2" width="21.7109375" customWidth="1"/>
    <col min="3" max="3" width="13.7109375" customWidth="1"/>
    <col min="4" max="4" width="6.5703125" customWidth="1"/>
    <col min="5" max="5" width="8" customWidth="1"/>
    <col min="6" max="6" width="10" customWidth="1"/>
    <col min="7" max="7" width="6" customWidth="1"/>
    <col min="8" max="8" width="8.28515625" customWidth="1"/>
    <col min="9" max="9" width="7.5703125" customWidth="1"/>
    <col min="10" max="10" width="6.5703125" customWidth="1"/>
    <col min="11" max="12" width="8.42578125" customWidth="1"/>
    <col min="13" max="13" width="7.85546875" customWidth="1"/>
    <col min="14" max="14" width="9.7109375" customWidth="1"/>
    <col min="15" max="15" width="16.85546875" customWidth="1"/>
  </cols>
  <sheetData>
    <row r="1" spans="1:16" ht="18.75" customHeight="1" x14ac:dyDescent="0.25">
      <c r="A1" s="154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6" ht="18.75" customHeight="1" x14ac:dyDescent="0.25">
      <c r="A2" s="154" t="s">
        <v>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6" ht="18" customHeight="1" x14ac:dyDescent="0.2">
      <c r="A3" s="158" t="s">
        <v>58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6" ht="17.25" customHeight="1" x14ac:dyDescent="0.25">
      <c r="A4" s="154" t="s">
        <v>11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6" ht="16.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6" ht="16.5" customHeight="1" x14ac:dyDescent="0.3">
      <c r="A6" s="156" t="s">
        <v>12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6" ht="22.5" customHeight="1" x14ac:dyDescent="0.25">
      <c r="A7" s="154" t="s">
        <v>25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6" ht="18" customHeight="1" x14ac:dyDescent="0.25">
      <c r="A8" s="154" t="s">
        <v>70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6" ht="16.5" customHeight="1" x14ac:dyDescent="0.25">
      <c r="A9" s="42" t="s">
        <v>59</v>
      </c>
      <c r="B9" s="43"/>
      <c r="C9" s="43"/>
      <c r="D9" s="43"/>
      <c r="E9" s="43"/>
      <c r="F9" s="43"/>
      <c r="G9" s="43"/>
      <c r="H9" s="43"/>
      <c r="I9" s="43"/>
      <c r="J9" s="43"/>
      <c r="K9" s="161" t="s">
        <v>189</v>
      </c>
      <c r="L9" s="161"/>
      <c r="M9" s="161"/>
      <c r="N9" s="161"/>
      <c r="O9" s="161"/>
    </row>
    <row r="10" spans="1:16" ht="16.5" customHeight="1" thickBot="1" x14ac:dyDescent="0.3">
      <c r="A10" s="44" t="s">
        <v>41</v>
      </c>
      <c r="B10" s="43"/>
      <c r="C10" s="43"/>
      <c r="D10" s="43"/>
      <c r="E10" s="43"/>
      <c r="F10" s="43"/>
      <c r="G10" s="43"/>
      <c r="H10" s="43"/>
      <c r="I10" s="43"/>
      <c r="J10" s="43"/>
      <c r="K10" s="177" t="s">
        <v>190</v>
      </c>
      <c r="L10" s="177"/>
      <c r="M10" s="177"/>
      <c r="N10" s="177"/>
      <c r="O10" s="177"/>
    </row>
    <row r="11" spans="1:16" ht="36.75" customHeight="1" x14ac:dyDescent="0.2">
      <c r="A11" s="169" t="s">
        <v>6</v>
      </c>
      <c r="B11" s="152" t="s">
        <v>0</v>
      </c>
      <c r="C11" s="152" t="s">
        <v>1</v>
      </c>
      <c r="D11" s="164" t="s">
        <v>13</v>
      </c>
      <c r="E11" s="164" t="s">
        <v>14</v>
      </c>
      <c r="F11" s="164" t="s">
        <v>7</v>
      </c>
      <c r="G11" s="164" t="s">
        <v>8</v>
      </c>
      <c r="H11" s="152" t="s">
        <v>2</v>
      </c>
      <c r="I11" s="152" t="s">
        <v>3</v>
      </c>
      <c r="J11" s="152"/>
      <c r="K11" s="164" t="s">
        <v>185</v>
      </c>
      <c r="L11" s="159" t="s">
        <v>186</v>
      </c>
      <c r="M11" s="164" t="s">
        <v>9</v>
      </c>
      <c r="N11" s="164" t="s">
        <v>18</v>
      </c>
      <c r="O11" s="167" t="s">
        <v>10</v>
      </c>
    </row>
    <row r="12" spans="1:16" ht="33" customHeight="1" thickBot="1" x14ac:dyDescent="0.25">
      <c r="A12" s="170"/>
      <c r="B12" s="153"/>
      <c r="C12" s="153"/>
      <c r="D12" s="166"/>
      <c r="E12" s="166"/>
      <c r="F12" s="165"/>
      <c r="G12" s="165"/>
      <c r="H12" s="153"/>
      <c r="I12" s="76" t="s">
        <v>4</v>
      </c>
      <c r="J12" s="75" t="s">
        <v>5</v>
      </c>
      <c r="K12" s="165"/>
      <c r="L12" s="160"/>
      <c r="M12" s="166"/>
      <c r="N12" s="166"/>
      <c r="O12" s="168"/>
    </row>
    <row r="13" spans="1:16" s="8" customFormat="1" ht="17.100000000000001" customHeight="1" thickBot="1" x14ac:dyDescent="0.25">
      <c r="A13" s="178" t="s">
        <v>15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7"/>
    </row>
    <row r="14" spans="1:16" s="7" customFormat="1" ht="17.100000000000001" customHeight="1" x14ac:dyDescent="0.25">
      <c r="A14" s="104">
        <v>1</v>
      </c>
      <c r="B14" s="45" t="s">
        <v>109</v>
      </c>
      <c r="C14" s="25" t="s">
        <v>51</v>
      </c>
      <c r="D14" s="32">
        <v>2000</v>
      </c>
      <c r="E14" s="32"/>
      <c r="F14" s="58">
        <v>62.9</v>
      </c>
      <c r="G14" s="32">
        <v>24</v>
      </c>
      <c r="H14" s="32">
        <v>36</v>
      </c>
      <c r="I14" s="32">
        <v>100</v>
      </c>
      <c r="J14" s="32">
        <f>I14/2</f>
        <v>50</v>
      </c>
      <c r="K14" s="32">
        <f>H14+J14</f>
        <v>86</v>
      </c>
      <c r="L14" s="32">
        <f>K14*2</f>
        <v>172</v>
      </c>
      <c r="M14" s="32">
        <v>20</v>
      </c>
      <c r="N14" s="32">
        <v>2</v>
      </c>
      <c r="O14" s="26" t="s">
        <v>102</v>
      </c>
    </row>
    <row r="15" spans="1:16" s="7" customFormat="1" ht="17.100000000000001" customHeight="1" x14ac:dyDescent="0.25">
      <c r="A15" s="109">
        <v>2</v>
      </c>
      <c r="B15" s="16" t="s">
        <v>126</v>
      </c>
      <c r="C15" s="14" t="s">
        <v>50</v>
      </c>
      <c r="D15" s="15">
        <v>2000</v>
      </c>
      <c r="E15" s="15"/>
      <c r="F15" s="53">
        <v>59.9</v>
      </c>
      <c r="G15" s="15">
        <v>24</v>
      </c>
      <c r="H15" s="15">
        <v>42</v>
      </c>
      <c r="I15" s="15">
        <v>82</v>
      </c>
      <c r="J15" s="15">
        <f t="shared" ref="J15:J23" si="0">I15/2</f>
        <v>41</v>
      </c>
      <c r="K15" s="15">
        <f t="shared" ref="K15:K23" si="1">H15+J15</f>
        <v>83</v>
      </c>
      <c r="L15" s="15">
        <f t="shared" ref="L15" si="2">K15*2</f>
        <v>166</v>
      </c>
      <c r="M15" s="15">
        <v>18</v>
      </c>
      <c r="N15" s="15">
        <v>2</v>
      </c>
      <c r="O15" s="47" t="s">
        <v>123</v>
      </c>
    </row>
    <row r="16" spans="1:16" s="7" customFormat="1" ht="17.100000000000001" customHeight="1" x14ac:dyDescent="0.25">
      <c r="A16" s="109">
        <v>3</v>
      </c>
      <c r="B16" s="16" t="s">
        <v>147</v>
      </c>
      <c r="C16" s="15" t="s">
        <v>54</v>
      </c>
      <c r="D16" s="15">
        <v>1999</v>
      </c>
      <c r="E16" s="15"/>
      <c r="F16" s="53">
        <v>62.5</v>
      </c>
      <c r="G16" s="15">
        <v>16</v>
      </c>
      <c r="H16" s="15">
        <v>80</v>
      </c>
      <c r="I16" s="15">
        <v>143</v>
      </c>
      <c r="J16" s="15">
        <f>I16/2</f>
        <v>71.5</v>
      </c>
      <c r="K16" s="15">
        <f>H16+J16</f>
        <v>151.5</v>
      </c>
      <c r="L16" s="15">
        <f>K16*1</f>
        <v>151.5</v>
      </c>
      <c r="M16" s="15">
        <v>16</v>
      </c>
      <c r="N16" s="15" t="s">
        <v>228</v>
      </c>
      <c r="O16" s="20" t="s">
        <v>144</v>
      </c>
    </row>
    <row r="17" spans="1:15" s="7" customFormat="1" ht="17.100000000000001" customHeight="1" x14ac:dyDescent="0.25">
      <c r="A17" s="109">
        <v>4</v>
      </c>
      <c r="B17" s="16" t="s">
        <v>178</v>
      </c>
      <c r="C17" s="15" t="s">
        <v>53</v>
      </c>
      <c r="D17" s="15">
        <v>1999</v>
      </c>
      <c r="E17" s="15"/>
      <c r="F17" s="53">
        <v>62.8</v>
      </c>
      <c r="G17" s="15">
        <v>16</v>
      </c>
      <c r="H17" s="15">
        <v>75</v>
      </c>
      <c r="I17" s="15">
        <v>141</v>
      </c>
      <c r="J17" s="15">
        <f t="shared" si="0"/>
        <v>70.5</v>
      </c>
      <c r="K17" s="15">
        <f t="shared" si="1"/>
        <v>145.5</v>
      </c>
      <c r="L17" s="15">
        <f t="shared" ref="L17:L23" si="3">K17*1</f>
        <v>145.5</v>
      </c>
      <c r="M17" s="15">
        <v>15</v>
      </c>
      <c r="N17" s="15" t="s">
        <v>228</v>
      </c>
      <c r="O17" s="20" t="s">
        <v>160</v>
      </c>
    </row>
    <row r="18" spans="1:15" s="7" customFormat="1" ht="17.100000000000001" customHeight="1" x14ac:dyDescent="0.25">
      <c r="A18" s="109">
        <v>5</v>
      </c>
      <c r="B18" s="16" t="s">
        <v>125</v>
      </c>
      <c r="C18" s="14" t="s">
        <v>50</v>
      </c>
      <c r="D18" s="15">
        <v>2000</v>
      </c>
      <c r="E18" s="15"/>
      <c r="F18" s="53">
        <v>58.3</v>
      </c>
      <c r="G18" s="15">
        <v>24</v>
      </c>
      <c r="H18" s="15">
        <v>37</v>
      </c>
      <c r="I18" s="15">
        <v>70</v>
      </c>
      <c r="J18" s="15">
        <f>I18/2</f>
        <v>35</v>
      </c>
      <c r="K18" s="15">
        <f>H18+J18</f>
        <v>72</v>
      </c>
      <c r="L18" s="15">
        <f>K18*2</f>
        <v>144</v>
      </c>
      <c r="M18" s="15">
        <v>14</v>
      </c>
      <c r="N18" s="15">
        <v>3</v>
      </c>
      <c r="O18" s="47" t="s">
        <v>123</v>
      </c>
    </row>
    <row r="19" spans="1:15" s="7" customFormat="1" ht="17.100000000000001" customHeight="1" x14ac:dyDescent="0.25">
      <c r="A19" s="109">
        <v>6</v>
      </c>
      <c r="B19" s="16" t="s">
        <v>153</v>
      </c>
      <c r="C19" s="14" t="s">
        <v>54</v>
      </c>
      <c r="D19" s="15">
        <v>2000</v>
      </c>
      <c r="E19" s="15"/>
      <c r="F19" s="53">
        <v>59</v>
      </c>
      <c r="G19" s="15">
        <v>16</v>
      </c>
      <c r="H19" s="15">
        <v>70</v>
      </c>
      <c r="I19" s="15">
        <v>127</v>
      </c>
      <c r="J19" s="15">
        <f>I19/2</f>
        <v>63.5</v>
      </c>
      <c r="K19" s="15">
        <f>H19+J19</f>
        <v>133.5</v>
      </c>
      <c r="L19" s="15">
        <f t="shared" ref="L19" si="4">K19*1</f>
        <v>133.5</v>
      </c>
      <c r="M19" s="15">
        <v>13</v>
      </c>
      <c r="N19" s="15" t="s">
        <v>229</v>
      </c>
      <c r="O19" s="20" t="s">
        <v>152</v>
      </c>
    </row>
    <row r="20" spans="1:15" s="7" customFormat="1" ht="17.100000000000001" customHeight="1" x14ac:dyDescent="0.25">
      <c r="A20" s="109">
        <v>7</v>
      </c>
      <c r="B20" s="16" t="s">
        <v>154</v>
      </c>
      <c r="C20" s="15" t="s">
        <v>54</v>
      </c>
      <c r="D20" s="15">
        <v>2000</v>
      </c>
      <c r="E20" s="15"/>
      <c r="F20" s="53">
        <v>61.9</v>
      </c>
      <c r="G20" s="15">
        <v>16</v>
      </c>
      <c r="H20" s="15">
        <v>55</v>
      </c>
      <c r="I20" s="15">
        <v>125</v>
      </c>
      <c r="J20" s="15">
        <f>I20/2</f>
        <v>62.5</v>
      </c>
      <c r="K20" s="15">
        <f>H20+J20</f>
        <v>117.5</v>
      </c>
      <c r="L20" s="15">
        <f>K20*1</f>
        <v>117.5</v>
      </c>
      <c r="M20" s="15">
        <v>12</v>
      </c>
      <c r="N20" s="15" t="s">
        <v>229</v>
      </c>
      <c r="O20" s="20" t="s">
        <v>144</v>
      </c>
    </row>
    <row r="21" spans="1:15" s="7" customFormat="1" ht="17.100000000000001" customHeight="1" x14ac:dyDescent="0.25">
      <c r="A21" s="109">
        <v>8</v>
      </c>
      <c r="B21" s="16" t="s">
        <v>148</v>
      </c>
      <c r="C21" s="15" t="s">
        <v>54</v>
      </c>
      <c r="D21" s="15">
        <v>1999</v>
      </c>
      <c r="E21" s="15"/>
      <c r="F21" s="53">
        <v>62.5</v>
      </c>
      <c r="G21" s="15">
        <v>16</v>
      </c>
      <c r="H21" s="15">
        <v>55</v>
      </c>
      <c r="I21" s="15">
        <v>120</v>
      </c>
      <c r="J21" s="15">
        <f>I21/2</f>
        <v>60</v>
      </c>
      <c r="K21" s="15">
        <f>H21+J21</f>
        <v>115</v>
      </c>
      <c r="L21" s="15">
        <f>K21*1</f>
        <v>115</v>
      </c>
      <c r="M21" s="15">
        <v>11</v>
      </c>
      <c r="N21" s="15" t="s">
        <v>229</v>
      </c>
      <c r="O21" s="20" t="s">
        <v>144</v>
      </c>
    </row>
    <row r="22" spans="1:15" s="7" customFormat="1" ht="17.100000000000001" customHeight="1" x14ac:dyDescent="0.25">
      <c r="A22" s="109">
        <v>9</v>
      </c>
      <c r="B22" s="16" t="s">
        <v>83</v>
      </c>
      <c r="C22" s="14" t="s">
        <v>49</v>
      </c>
      <c r="D22" s="15">
        <v>2001</v>
      </c>
      <c r="E22" s="15"/>
      <c r="F22" s="53">
        <v>61</v>
      </c>
      <c r="G22" s="15">
        <v>12</v>
      </c>
      <c r="H22" s="15">
        <v>123</v>
      </c>
      <c r="I22" s="15">
        <v>213</v>
      </c>
      <c r="J22" s="15">
        <f>I22/2</f>
        <v>106.5</v>
      </c>
      <c r="K22" s="15">
        <f>H22+J22</f>
        <v>229.5</v>
      </c>
      <c r="L22" s="15">
        <f t="shared" ref="L22" si="5">K22*0.5</f>
        <v>114.75</v>
      </c>
      <c r="M22" s="15">
        <v>10</v>
      </c>
      <c r="N22" s="15"/>
      <c r="O22" s="20" t="s">
        <v>78</v>
      </c>
    </row>
    <row r="23" spans="1:15" s="7" customFormat="1" ht="17.100000000000001" customHeight="1" x14ac:dyDescent="0.25">
      <c r="A23" s="109">
        <v>10</v>
      </c>
      <c r="B23" s="16" t="s">
        <v>83</v>
      </c>
      <c r="C23" s="15" t="s">
        <v>54</v>
      </c>
      <c r="D23" s="15">
        <v>1999</v>
      </c>
      <c r="E23" s="15"/>
      <c r="F23" s="53">
        <v>62.7</v>
      </c>
      <c r="G23" s="15">
        <v>16</v>
      </c>
      <c r="H23" s="15">
        <v>33</v>
      </c>
      <c r="I23" s="15">
        <v>110</v>
      </c>
      <c r="J23" s="15">
        <f t="shared" si="0"/>
        <v>55</v>
      </c>
      <c r="K23" s="15">
        <f t="shared" si="1"/>
        <v>88</v>
      </c>
      <c r="L23" s="15">
        <f t="shared" si="3"/>
        <v>88</v>
      </c>
      <c r="M23" s="15">
        <v>9</v>
      </c>
      <c r="N23" s="15" t="s">
        <v>231</v>
      </c>
      <c r="O23" s="20" t="s">
        <v>144</v>
      </c>
    </row>
    <row r="24" spans="1:15" s="7" customFormat="1" ht="17.100000000000001" customHeight="1" thickBot="1" x14ac:dyDescent="0.3">
      <c r="A24" s="110">
        <v>11</v>
      </c>
      <c r="B24" s="22" t="s">
        <v>84</v>
      </c>
      <c r="C24" s="27" t="s">
        <v>49</v>
      </c>
      <c r="D24" s="27">
        <v>1999</v>
      </c>
      <c r="E24" s="27"/>
      <c r="F24" s="59">
        <v>59.1</v>
      </c>
      <c r="G24" s="27">
        <v>16</v>
      </c>
      <c r="H24" s="27">
        <v>24</v>
      </c>
      <c r="I24" s="27">
        <v>113</v>
      </c>
      <c r="J24" s="27">
        <f>I24/2</f>
        <v>56.5</v>
      </c>
      <c r="K24" s="27">
        <f>H24+J24</f>
        <v>80.5</v>
      </c>
      <c r="L24" s="27">
        <f>K24*1</f>
        <v>80.5</v>
      </c>
      <c r="M24" s="27">
        <v>8</v>
      </c>
      <c r="N24" s="27" t="s">
        <v>227</v>
      </c>
      <c r="O24" s="24" t="s">
        <v>78</v>
      </c>
    </row>
    <row r="25" spans="1:15" s="7" customFormat="1" ht="17.100000000000001" customHeight="1" thickBot="1" x14ac:dyDescent="0.25">
      <c r="A25" s="176" t="s">
        <v>16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</row>
    <row r="26" spans="1:15" s="7" customFormat="1" ht="17.100000000000001" customHeight="1" x14ac:dyDescent="0.25">
      <c r="A26" s="104">
        <v>1</v>
      </c>
      <c r="B26" s="31" t="s">
        <v>179</v>
      </c>
      <c r="C26" s="32" t="s">
        <v>53</v>
      </c>
      <c r="D26" s="32">
        <v>1999</v>
      </c>
      <c r="E26" s="32"/>
      <c r="F26" s="58">
        <v>64.5</v>
      </c>
      <c r="G26" s="32">
        <v>16</v>
      </c>
      <c r="H26" s="32">
        <v>80</v>
      </c>
      <c r="I26" s="32">
        <v>140</v>
      </c>
      <c r="J26" s="32">
        <f>I26/2</f>
        <v>70</v>
      </c>
      <c r="K26" s="32">
        <f>H26+J26</f>
        <v>150</v>
      </c>
      <c r="L26" s="32">
        <f t="shared" ref="L26" si="6">K26*1</f>
        <v>150</v>
      </c>
      <c r="M26" s="32">
        <v>20</v>
      </c>
      <c r="N26" s="32" t="s">
        <v>228</v>
      </c>
      <c r="O26" s="26" t="s">
        <v>160</v>
      </c>
    </row>
    <row r="27" spans="1:15" s="7" customFormat="1" ht="17.100000000000001" customHeight="1" x14ac:dyDescent="0.25">
      <c r="A27" s="109">
        <v>2</v>
      </c>
      <c r="B27" s="16" t="s">
        <v>124</v>
      </c>
      <c r="C27" s="15" t="s">
        <v>50</v>
      </c>
      <c r="D27" s="15">
        <v>1999</v>
      </c>
      <c r="E27" s="15"/>
      <c r="F27" s="53">
        <v>66.900000000000006</v>
      </c>
      <c r="G27" s="15">
        <v>32</v>
      </c>
      <c r="H27" s="15">
        <v>27</v>
      </c>
      <c r="I27" s="15">
        <v>61</v>
      </c>
      <c r="J27" s="15">
        <f>I27/2</f>
        <v>30.5</v>
      </c>
      <c r="K27" s="15">
        <f>H27+J27</f>
        <v>57.5</v>
      </c>
      <c r="L27" s="15">
        <f>K27*2.5</f>
        <v>143.75</v>
      </c>
      <c r="M27" s="15">
        <v>18</v>
      </c>
      <c r="N27" s="15"/>
      <c r="O27" s="20" t="s">
        <v>123</v>
      </c>
    </row>
    <row r="28" spans="1:15" s="7" customFormat="1" ht="17.100000000000001" customHeight="1" x14ac:dyDescent="0.25">
      <c r="A28" s="109">
        <v>3</v>
      </c>
      <c r="B28" s="16" t="s">
        <v>176</v>
      </c>
      <c r="C28" s="15" t="s">
        <v>53</v>
      </c>
      <c r="D28" s="15">
        <v>2001</v>
      </c>
      <c r="E28" s="15"/>
      <c r="F28" s="53">
        <v>67.900000000000006</v>
      </c>
      <c r="G28" s="15">
        <v>16</v>
      </c>
      <c r="H28" s="15">
        <v>50</v>
      </c>
      <c r="I28" s="15">
        <v>120</v>
      </c>
      <c r="J28" s="15">
        <f>I28/2</f>
        <v>60</v>
      </c>
      <c r="K28" s="15">
        <f>H28+J28</f>
        <v>110</v>
      </c>
      <c r="L28" s="15">
        <f>K28*1</f>
        <v>110</v>
      </c>
      <c r="M28" s="15">
        <v>16</v>
      </c>
      <c r="N28" s="15" t="s">
        <v>229</v>
      </c>
      <c r="O28" s="20" t="s">
        <v>160</v>
      </c>
    </row>
    <row r="29" spans="1:15" s="7" customFormat="1" ht="17.100000000000001" customHeight="1" x14ac:dyDescent="0.25">
      <c r="A29" s="109">
        <v>4</v>
      </c>
      <c r="B29" s="16" t="s">
        <v>195</v>
      </c>
      <c r="C29" s="15" t="s">
        <v>55</v>
      </c>
      <c r="D29" s="15">
        <v>2001</v>
      </c>
      <c r="E29" s="15"/>
      <c r="F29" s="53">
        <v>64</v>
      </c>
      <c r="G29" s="15">
        <v>12</v>
      </c>
      <c r="H29" s="15">
        <v>98</v>
      </c>
      <c r="I29" s="15">
        <v>231</v>
      </c>
      <c r="J29" s="15">
        <f t="shared" ref="J29" si="7">I29/2</f>
        <v>115.5</v>
      </c>
      <c r="K29" s="15">
        <f t="shared" ref="K29" si="8">H29+J29</f>
        <v>213.5</v>
      </c>
      <c r="L29" s="15">
        <f>K29*0.5</f>
        <v>106.75</v>
      </c>
      <c r="M29" s="15">
        <v>15</v>
      </c>
      <c r="N29" s="15"/>
      <c r="O29" s="20" t="s">
        <v>194</v>
      </c>
    </row>
    <row r="30" spans="1:15" s="7" customFormat="1" ht="17.100000000000001" customHeight="1" thickBot="1" x14ac:dyDescent="0.3">
      <c r="A30" s="110">
        <v>5</v>
      </c>
      <c r="B30" s="22" t="s">
        <v>132</v>
      </c>
      <c r="C30" s="27" t="s">
        <v>52</v>
      </c>
      <c r="D30" s="27">
        <v>2001</v>
      </c>
      <c r="E30" s="27"/>
      <c r="F30" s="59">
        <v>64.2</v>
      </c>
      <c r="G30" s="27">
        <v>12</v>
      </c>
      <c r="H30" s="27">
        <v>75</v>
      </c>
      <c r="I30" s="27">
        <v>110</v>
      </c>
      <c r="J30" s="27">
        <f t="shared" ref="J30" si="9">I30/2</f>
        <v>55</v>
      </c>
      <c r="K30" s="27">
        <f t="shared" ref="K30" si="10">H30+J30</f>
        <v>130</v>
      </c>
      <c r="L30" s="27">
        <f>K30*0.5</f>
        <v>65</v>
      </c>
      <c r="M30" s="27">
        <v>14</v>
      </c>
      <c r="N30" s="27"/>
      <c r="O30" s="24" t="s">
        <v>128</v>
      </c>
    </row>
    <row r="31" spans="1:15" s="7" customFormat="1" ht="17.100000000000001" customHeight="1" thickBot="1" x14ac:dyDescent="0.3">
      <c r="A31" s="176" t="s">
        <v>19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</row>
    <row r="32" spans="1:15" s="7" customFormat="1" ht="17.100000000000001" customHeight="1" x14ac:dyDescent="0.25">
      <c r="A32" s="104">
        <v>1</v>
      </c>
      <c r="B32" s="31" t="s">
        <v>85</v>
      </c>
      <c r="C32" s="25" t="s">
        <v>49</v>
      </c>
      <c r="D32" s="32">
        <v>2000</v>
      </c>
      <c r="E32" s="32"/>
      <c r="F32" s="58">
        <v>72.5</v>
      </c>
      <c r="G32" s="32">
        <v>24</v>
      </c>
      <c r="H32" s="32">
        <v>80</v>
      </c>
      <c r="I32" s="32">
        <v>220</v>
      </c>
      <c r="J32" s="32">
        <f t="shared" ref="J32:J36" si="11">I32/2</f>
        <v>110</v>
      </c>
      <c r="K32" s="32">
        <f t="shared" ref="K32:K36" si="12">H32+J32</f>
        <v>190</v>
      </c>
      <c r="L32" s="32">
        <f>K32*2</f>
        <v>380</v>
      </c>
      <c r="M32" s="32">
        <v>20</v>
      </c>
      <c r="N32" s="32">
        <v>1</v>
      </c>
      <c r="O32" s="46" t="s">
        <v>78</v>
      </c>
    </row>
    <row r="33" spans="1:15" s="7" customFormat="1" ht="17.100000000000001" customHeight="1" x14ac:dyDescent="0.25">
      <c r="A33" s="109">
        <v>2</v>
      </c>
      <c r="B33" s="19" t="s">
        <v>150</v>
      </c>
      <c r="C33" s="14" t="s">
        <v>54</v>
      </c>
      <c r="D33" s="15">
        <v>1999</v>
      </c>
      <c r="E33" s="15"/>
      <c r="F33" s="53">
        <v>72.5</v>
      </c>
      <c r="G33" s="15">
        <v>24</v>
      </c>
      <c r="H33" s="15">
        <v>59</v>
      </c>
      <c r="I33" s="15">
        <v>70</v>
      </c>
      <c r="J33" s="15">
        <f t="shared" si="11"/>
        <v>35</v>
      </c>
      <c r="K33" s="15">
        <f t="shared" si="12"/>
        <v>94</v>
      </c>
      <c r="L33" s="15">
        <f>K33*2</f>
        <v>188</v>
      </c>
      <c r="M33" s="15">
        <v>18</v>
      </c>
      <c r="N33" s="15">
        <v>3</v>
      </c>
      <c r="O33" s="47" t="s">
        <v>144</v>
      </c>
    </row>
    <row r="34" spans="1:15" s="7" customFormat="1" ht="17.100000000000001" customHeight="1" x14ac:dyDescent="0.25">
      <c r="A34" s="109">
        <v>3</v>
      </c>
      <c r="B34" s="16" t="s">
        <v>177</v>
      </c>
      <c r="C34" s="15" t="s">
        <v>53</v>
      </c>
      <c r="D34" s="15">
        <v>2000</v>
      </c>
      <c r="E34" s="15"/>
      <c r="F34" s="53">
        <v>71.900000000000006</v>
      </c>
      <c r="G34" s="15">
        <v>16</v>
      </c>
      <c r="H34" s="15">
        <v>88</v>
      </c>
      <c r="I34" s="15">
        <v>130</v>
      </c>
      <c r="J34" s="15">
        <f>I34/2</f>
        <v>65</v>
      </c>
      <c r="K34" s="15">
        <f>H34+J34</f>
        <v>153</v>
      </c>
      <c r="L34" s="15">
        <f>K34*1</f>
        <v>153</v>
      </c>
      <c r="M34" s="15">
        <v>16</v>
      </c>
      <c r="N34" s="15" t="s">
        <v>229</v>
      </c>
      <c r="O34" s="20" t="s">
        <v>160</v>
      </c>
    </row>
    <row r="35" spans="1:15" s="7" customFormat="1" ht="17.100000000000001" customHeight="1" x14ac:dyDescent="0.25">
      <c r="A35" s="109">
        <v>4</v>
      </c>
      <c r="B35" s="16" t="s">
        <v>221</v>
      </c>
      <c r="C35" s="15" t="s">
        <v>55</v>
      </c>
      <c r="D35" s="15">
        <v>2001</v>
      </c>
      <c r="E35" s="15"/>
      <c r="F35" s="53">
        <v>68.900000000000006</v>
      </c>
      <c r="G35" s="15">
        <v>12</v>
      </c>
      <c r="H35" s="15">
        <v>76</v>
      </c>
      <c r="I35" s="15">
        <v>150</v>
      </c>
      <c r="J35" s="15">
        <f>I35/2</f>
        <v>75</v>
      </c>
      <c r="K35" s="15">
        <f>H35+J35</f>
        <v>151</v>
      </c>
      <c r="L35" s="15">
        <f>K35*0.5</f>
        <v>75.5</v>
      </c>
      <c r="M35" s="15">
        <v>15</v>
      </c>
      <c r="N35" s="15" t="s">
        <v>229</v>
      </c>
      <c r="O35" s="20" t="s">
        <v>223</v>
      </c>
    </row>
    <row r="36" spans="1:15" s="7" customFormat="1" ht="17.100000000000001" customHeight="1" thickBot="1" x14ac:dyDescent="0.3">
      <c r="A36" s="110">
        <v>5</v>
      </c>
      <c r="B36" s="22" t="s">
        <v>175</v>
      </c>
      <c r="C36" s="27" t="s">
        <v>53</v>
      </c>
      <c r="D36" s="27">
        <v>2001</v>
      </c>
      <c r="E36" s="27"/>
      <c r="F36" s="59">
        <v>72.599999999999994</v>
      </c>
      <c r="G36" s="27">
        <v>12</v>
      </c>
      <c r="H36" s="27">
        <v>40</v>
      </c>
      <c r="I36" s="27">
        <v>110</v>
      </c>
      <c r="J36" s="27">
        <f t="shared" si="11"/>
        <v>55</v>
      </c>
      <c r="K36" s="27">
        <f t="shared" si="12"/>
        <v>95</v>
      </c>
      <c r="L36" s="27">
        <f>K36*0.5</f>
        <v>47.5</v>
      </c>
      <c r="M36" s="27">
        <v>14</v>
      </c>
      <c r="N36" s="27" t="s">
        <v>227</v>
      </c>
      <c r="O36" s="24" t="s">
        <v>158</v>
      </c>
    </row>
    <row r="37" spans="1:15" s="7" customFormat="1" ht="17.100000000000001" customHeight="1" thickBot="1" x14ac:dyDescent="0.3">
      <c r="A37" s="176" t="s">
        <v>32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</row>
    <row r="38" spans="1:15" s="7" customFormat="1" ht="17.100000000000001" customHeight="1" x14ac:dyDescent="0.25">
      <c r="A38" s="104">
        <v>1</v>
      </c>
      <c r="B38" s="31" t="s">
        <v>149</v>
      </c>
      <c r="C38" s="32" t="s">
        <v>54</v>
      </c>
      <c r="D38" s="32">
        <v>1999</v>
      </c>
      <c r="E38" s="32"/>
      <c r="F38" s="58">
        <v>75.5</v>
      </c>
      <c r="G38" s="32">
        <v>24</v>
      </c>
      <c r="H38" s="32">
        <v>50</v>
      </c>
      <c r="I38" s="32">
        <v>102</v>
      </c>
      <c r="J38" s="32">
        <f t="shared" ref="J38" si="13">I38/2</f>
        <v>51</v>
      </c>
      <c r="K38" s="32">
        <f t="shared" ref="K38" si="14">H38+J38</f>
        <v>101</v>
      </c>
      <c r="L38" s="32">
        <f>K38*2</f>
        <v>202</v>
      </c>
      <c r="M38" s="32">
        <v>20</v>
      </c>
      <c r="N38" s="32">
        <v>2</v>
      </c>
      <c r="O38" s="26" t="s">
        <v>144</v>
      </c>
    </row>
    <row r="39" spans="1:15" s="7" customFormat="1" ht="33" customHeight="1" x14ac:dyDescent="0.2">
      <c r="A39" s="133">
        <v>2</v>
      </c>
      <c r="B39" s="16" t="s">
        <v>199</v>
      </c>
      <c r="C39" s="14" t="s">
        <v>55</v>
      </c>
      <c r="D39" s="14">
        <v>2001</v>
      </c>
      <c r="E39" s="14"/>
      <c r="F39" s="95">
        <v>90.1</v>
      </c>
      <c r="G39" s="14">
        <v>16</v>
      </c>
      <c r="H39" s="14">
        <v>79</v>
      </c>
      <c r="I39" s="14">
        <v>136</v>
      </c>
      <c r="J39" s="14">
        <f>I39/2</f>
        <v>68</v>
      </c>
      <c r="K39" s="14">
        <f>H39+J39</f>
        <v>147</v>
      </c>
      <c r="L39" s="14">
        <f>K39*1</f>
        <v>147</v>
      </c>
      <c r="M39" s="14">
        <v>18</v>
      </c>
      <c r="N39" s="14" t="s">
        <v>229</v>
      </c>
      <c r="O39" s="131" t="s">
        <v>224</v>
      </c>
    </row>
    <row r="40" spans="1:15" s="7" customFormat="1" ht="17.100000000000001" customHeight="1" thickBot="1" x14ac:dyDescent="0.3">
      <c r="A40" s="110">
        <v>3</v>
      </c>
      <c r="B40" s="48" t="s">
        <v>133</v>
      </c>
      <c r="C40" s="23" t="s">
        <v>52</v>
      </c>
      <c r="D40" s="27">
        <v>2001</v>
      </c>
      <c r="E40" s="27"/>
      <c r="F40" s="59">
        <v>90</v>
      </c>
      <c r="G40" s="27">
        <v>12</v>
      </c>
      <c r="H40" s="27">
        <v>105</v>
      </c>
      <c r="I40" s="27">
        <v>160</v>
      </c>
      <c r="J40" s="27">
        <f>I40/2</f>
        <v>80</v>
      </c>
      <c r="K40" s="27">
        <f>H40+J40</f>
        <v>185</v>
      </c>
      <c r="L40" s="27">
        <f>K40*0.5</f>
        <v>92.5</v>
      </c>
      <c r="M40" s="27">
        <v>16</v>
      </c>
      <c r="N40" s="27"/>
      <c r="O40" s="24" t="s">
        <v>128</v>
      </c>
    </row>
    <row r="41" spans="1:15" s="7" customFormat="1" ht="30" customHeight="1" x14ac:dyDescent="0.2"/>
    <row r="42" spans="1:15" s="7" customFormat="1" ht="17.100000000000001" customHeight="1" x14ac:dyDescent="0.2"/>
    <row r="43" spans="1:15" s="8" customFormat="1" x14ac:dyDescent="0.2"/>
    <row r="44" spans="1:15" s="8" customFormat="1" x14ac:dyDescent="0.2"/>
  </sheetData>
  <sortState ref="A33:N36">
    <sortCondition ref="A33"/>
  </sortState>
  <mergeCells count="28">
    <mergeCell ref="A1:O1"/>
    <mergeCell ref="A2:O2"/>
    <mergeCell ref="A5:O5"/>
    <mergeCell ref="A6:O6"/>
    <mergeCell ref="A7:O7"/>
    <mergeCell ref="A3:O3"/>
    <mergeCell ref="F11:F12"/>
    <mergeCell ref="O11:O12"/>
    <mergeCell ref="L11:L12"/>
    <mergeCell ref="A13:O13"/>
    <mergeCell ref="A4:O4"/>
    <mergeCell ref="A8:O8"/>
    <mergeCell ref="A25:O25"/>
    <mergeCell ref="K9:O9"/>
    <mergeCell ref="K10:O10"/>
    <mergeCell ref="A31:O31"/>
    <mergeCell ref="A37:O37"/>
    <mergeCell ref="G11:G12"/>
    <mergeCell ref="H11:H12"/>
    <mergeCell ref="I11:J11"/>
    <mergeCell ref="K11:K12"/>
    <mergeCell ref="M11:M12"/>
    <mergeCell ref="N11:N12"/>
    <mergeCell ref="A11:A12"/>
    <mergeCell ref="B11:B12"/>
    <mergeCell ref="C11:C12"/>
    <mergeCell ref="D11:D12"/>
    <mergeCell ref="E11:E12"/>
  </mergeCells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22" workbookViewId="0">
      <selection activeCell="A29" sqref="A29:XFD29"/>
    </sheetView>
  </sheetViews>
  <sheetFormatPr defaultRowHeight="12.75" x14ac:dyDescent="0.2"/>
  <cols>
    <col min="1" max="1" width="6.42578125" customWidth="1"/>
    <col min="2" max="2" width="20.85546875" customWidth="1"/>
    <col min="3" max="3" width="14.85546875" customWidth="1"/>
    <col min="4" max="4" width="6.7109375" customWidth="1"/>
    <col min="5" max="5" width="7.85546875" customWidth="1"/>
    <col min="6" max="6" width="9.85546875" style="6" customWidth="1"/>
    <col min="7" max="7" width="6" customWidth="1"/>
    <col min="8" max="8" width="8.28515625" customWidth="1"/>
    <col min="9" max="9" width="7.140625" customWidth="1"/>
    <col min="10" max="10" width="6.5703125" customWidth="1"/>
    <col min="11" max="12" width="8.42578125" customWidth="1"/>
    <col min="13" max="13" width="7.85546875" customWidth="1"/>
    <col min="14" max="14" width="10" customWidth="1"/>
    <col min="15" max="15" width="16" customWidth="1"/>
  </cols>
  <sheetData>
    <row r="1" spans="1:15" ht="18.75" customHeight="1" x14ac:dyDescent="0.25">
      <c r="A1" s="154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8.75" customHeight="1" x14ac:dyDescent="0.25">
      <c r="A2" s="154" t="s">
        <v>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8" customHeight="1" x14ac:dyDescent="0.2">
      <c r="A3" s="158" t="s">
        <v>58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17.25" customHeight="1" x14ac:dyDescent="0.25">
      <c r="A4" s="154" t="s">
        <v>11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6.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16.5" customHeight="1" x14ac:dyDescent="0.3">
      <c r="A6" s="156" t="s">
        <v>12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22.5" customHeight="1" x14ac:dyDescent="0.25">
      <c r="A7" s="154" t="s">
        <v>25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5" ht="18" customHeight="1" x14ac:dyDescent="0.25">
      <c r="A8" s="154" t="s">
        <v>67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5" ht="16.5" customHeight="1" x14ac:dyDescent="0.25">
      <c r="A9" s="42" t="s">
        <v>59</v>
      </c>
      <c r="B9" s="43"/>
      <c r="C9" s="43"/>
      <c r="D9" s="43"/>
      <c r="E9" s="43"/>
      <c r="F9" s="52"/>
      <c r="G9" s="43"/>
      <c r="H9" s="43"/>
      <c r="I9" s="43"/>
      <c r="J9" s="43"/>
      <c r="K9" s="43"/>
      <c r="L9" s="161" t="s">
        <v>189</v>
      </c>
      <c r="M9" s="161"/>
      <c r="N9" s="161"/>
      <c r="O9" s="161"/>
    </row>
    <row r="10" spans="1:15" ht="16.5" customHeight="1" x14ac:dyDescent="0.25">
      <c r="A10" s="44" t="s">
        <v>41</v>
      </c>
      <c r="B10" s="43"/>
      <c r="C10" s="43"/>
      <c r="D10" s="43"/>
      <c r="E10" s="43"/>
      <c r="F10" s="52"/>
      <c r="G10" s="43"/>
      <c r="H10" s="43"/>
      <c r="I10" s="43"/>
      <c r="J10" s="43"/>
      <c r="K10" s="43"/>
      <c r="L10" s="161" t="s">
        <v>191</v>
      </c>
      <c r="M10" s="161"/>
      <c r="N10" s="161"/>
      <c r="O10" s="161"/>
    </row>
    <row r="11" spans="1:15" ht="16.5" customHeight="1" thickBot="1" x14ac:dyDescent="0.3">
      <c r="A11" s="13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</row>
    <row r="12" spans="1:15" ht="36.75" customHeight="1" x14ac:dyDescent="0.2">
      <c r="A12" s="169" t="s">
        <v>6</v>
      </c>
      <c r="B12" s="152" t="s">
        <v>0</v>
      </c>
      <c r="C12" s="152" t="s">
        <v>1</v>
      </c>
      <c r="D12" s="164" t="s">
        <v>13</v>
      </c>
      <c r="E12" s="164" t="s">
        <v>14</v>
      </c>
      <c r="F12" s="164" t="s">
        <v>7</v>
      </c>
      <c r="G12" s="164" t="s">
        <v>8</v>
      </c>
      <c r="H12" s="152" t="s">
        <v>2</v>
      </c>
      <c r="I12" s="152" t="s">
        <v>3</v>
      </c>
      <c r="J12" s="152"/>
      <c r="K12" s="164" t="s">
        <v>185</v>
      </c>
      <c r="L12" s="159" t="s">
        <v>186</v>
      </c>
      <c r="M12" s="164" t="s">
        <v>9</v>
      </c>
      <c r="N12" s="164" t="s">
        <v>18</v>
      </c>
      <c r="O12" s="167" t="s">
        <v>10</v>
      </c>
    </row>
    <row r="13" spans="1:15" ht="33" customHeight="1" thickBot="1" x14ac:dyDescent="0.25">
      <c r="A13" s="170"/>
      <c r="B13" s="153"/>
      <c r="C13" s="153"/>
      <c r="D13" s="166"/>
      <c r="E13" s="166"/>
      <c r="F13" s="165"/>
      <c r="G13" s="165"/>
      <c r="H13" s="153"/>
      <c r="I13" s="86" t="s">
        <v>4</v>
      </c>
      <c r="J13" s="85" t="s">
        <v>5</v>
      </c>
      <c r="K13" s="165"/>
      <c r="L13" s="160"/>
      <c r="M13" s="166"/>
      <c r="N13" s="166"/>
      <c r="O13" s="168"/>
    </row>
    <row r="14" spans="1:15" ht="17.100000000000001" customHeight="1" thickBot="1" x14ac:dyDescent="0.25">
      <c r="A14" s="175" t="s">
        <v>34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81"/>
    </row>
    <row r="15" spans="1:15" ht="17.100000000000001" customHeight="1" x14ac:dyDescent="0.25">
      <c r="A15" s="104">
        <v>1</v>
      </c>
      <c r="B15" s="31" t="s">
        <v>196</v>
      </c>
      <c r="C15" s="32" t="s">
        <v>55</v>
      </c>
      <c r="D15" s="32">
        <v>2002</v>
      </c>
      <c r="E15" s="32"/>
      <c r="F15" s="58">
        <v>43.3</v>
      </c>
      <c r="G15" s="32">
        <v>12</v>
      </c>
      <c r="H15" s="32">
        <v>107</v>
      </c>
      <c r="I15" s="32">
        <v>239</v>
      </c>
      <c r="J15" s="32">
        <f>I15/2</f>
        <v>119.5</v>
      </c>
      <c r="K15" s="32">
        <f>H15+J15</f>
        <v>226.5</v>
      </c>
      <c r="L15" s="32">
        <f>K15*2</f>
        <v>453</v>
      </c>
      <c r="M15" s="32">
        <v>20</v>
      </c>
      <c r="N15" s="32"/>
      <c r="O15" s="26" t="s">
        <v>194</v>
      </c>
    </row>
    <row r="16" spans="1:15" ht="17.100000000000001" customHeight="1" x14ac:dyDescent="0.25">
      <c r="A16" s="109">
        <v>2</v>
      </c>
      <c r="B16" s="16" t="s">
        <v>219</v>
      </c>
      <c r="C16" s="15" t="s">
        <v>55</v>
      </c>
      <c r="D16" s="15">
        <v>2004</v>
      </c>
      <c r="E16" s="15"/>
      <c r="F16" s="53">
        <v>36.9</v>
      </c>
      <c r="G16" s="15">
        <v>8</v>
      </c>
      <c r="H16" s="15">
        <v>148</v>
      </c>
      <c r="I16" s="15">
        <v>209</v>
      </c>
      <c r="J16" s="15">
        <f>I16/2</f>
        <v>104.5</v>
      </c>
      <c r="K16" s="15">
        <f>H16+J16</f>
        <v>252.5</v>
      </c>
      <c r="L16" s="15">
        <f t="shared" ref="L16:L23" si="0">K16*1</f>
        <v>252.5</v>
      </c>
      <c r="M16" s="15">
        <v>18</v>
      </c>
      <c r="N16" s="15"/>
      <c r="O16" s="20" t="s">
        <v>194</v>
      </c>
    </row>
    <row r="17" spans="1:15" s="7" customFormat="1" ht="17.100000000000001" customHeight="1" x14ac:dyDescent="0.25">
      <c r="A17" s="109">
        <v>3</v>
      </c>
      <c r="B17" s="16" t="s">
        <v>134</v>
      </c>
      <c r="C17" s="15" t="s">
        <v>52</v>
      </c>
      <c r="D17" s="15">
        <v>2002</v>
      </c>
      <c r="E17" s="15"/>
      <c r="F17" s="53">
        <v>40.299999999999997</v>
      </c>
      <c r="G17" s="15">
        <v>8</v>
      </c>
      <c r="H17" s="15">
        <v>106</v>
      </c>
      <c r="I17" s="15">
        <v>234</v>
      </c>
      <c r="J17" s="15">
        <f>I17/2</f>
        <v>117</v>
      </c>
      <c r="K17" s="15">
        <f>H17+J17</f>
        <v>223</v>
      </c>
      <c r="L17" s="15">
        <f t="shared" si="0"/>
        <v>223</v>
      </c>
      <c r="M17" s="15">
        <v>16</v>
      </c>
      <c r="N17" s="15"/>
      <c r="O17" s="20" t="s">
        <v>128</v>
      </c>
    </row>
    <row r="18" spans="1:15" s="7" customFormat="1" ht="17.100000000000001" customHeight="1" x14ac:dyDescent="0.25">
      <c r="A18" s="109">
        <v>4</v>
      </c>
      <c r="B18" s="16" t="s">
        <v>118</v>
      </c>
      <c r="C18" s="15" t="s">
        <v>113</v>
      </c>
      <c r="D18" s="15">
        <v>2003</v>
      </c>
      <c r="E18" s="15"/>
      <c r="F18" s="53">
        <v>39.299999999999997</v>
      </c>
      <c r="G18" s="15">
        <v>8</v>
      </c>
      <c r="H18" s="15">
        <v>93</v>
      </c>
      <c r="I18" s="15">
        <v>244</v>
      </c>
      <c r="J18" s="15">
        <f>I18/2</f>
        <v>122</v>
      </c>
      <c r="K18" s="15">
        <f>H18+J18</f>
        <v>215</v>
      </c>
      <c r="L18" s="15">
        <f t="shared" si="0"/>
        <v>215</v>
      </c>
      <c r="M18" s="15">
        <v>15</v>
      </c>
      <c r="N18" s="15"/>
      <c r="O18" s="20" t="s">
        <v>114</v>
      </c>
    </row>
    <row r="19" spans="1:15" s="7" customFormat="1" ht="17.100000000000001" customHeight="1" x14ac:dyDescent="0.25">
      <c r="A19" s="109">
        <v>5</v>
      </c>
      <c r="B19" s="16" t="s">
        <v>116</v>
      </c>
      <c r="C19" s="15" t="s">
        <v>113</v>
      </c>
      <c r="D19" s="15">
        <v>2003</v>
      </c>
      <c r="E19" s="15"/>
      <c r="F19" s="53">
        <v>41.4</v>
      </c>
      <c r="G19" s="15">
        <v>8</v>
      </c>
      <c r="H19" s="15">
        <v>93</v>
      </c>
      <c r="I19" s="15">
        <v>219</v>
      </c>
      <c r="J19" s="15">
        <f t="shared" ref="J19:J24" si="1">I19/2</f>
        <v>109.5</v>
      </c>
      <c r="K19" s="15">
        <f t="shared" ref="K19" si="2">H19+J19</f>
        <v>202.5</v>
      </c>
      <c r="L19" s="15">
        <f t="shared" si="0"/>
        <v>202.5</v>
      </c>
      <c r="M19" s="15">
        <v>14</v>
      </c>
      <c r="N19" s="15"/>
      <c r="O19" s="20" t="s">
        <v>114</v>
      </c>
    </row>
    <row r="20" spans="1:15" s="7" customFormat="1" ht="17.100000000000001" customHeight="1" x14ac:dyDescent="0.25">
      <c r="A20" s="109">
        <v>6</v>
      </c>
      <c r="B20" s="16" t="s">
        <v>86</v>
      </c>
      <c r="C20" s="15" t="s">
        <v>49</v>
      </c>
      <c r="D20" s="15">
        <v>2003</v>
      </c>
      <c r="E20" s="15"/>
      <c r="F20" s="53">
        <v>39.9</v>
      </c>
      <c r="G20" s="15">
        <v>8</v>
      </c>
      <c r="H20" s="15">
        <v>90</v>
      </c>
      <c r="I20" s="15">
        <v>220</v>
      </c>
      <c r="J20" s="15">
        <f>I20/2</f>
        <v>110</v>
      </c>
      <c r="K20" s="15">
        <f>H20+J20</f>
        <v>200</v>
      </c>
      <c r="L20" s="15">
        <f t="shared" si="0"/>
        <v>200</v>
      </c>
      <c r="M20" s="15">
        <v>13</v>
      </c>
      <c r="N20" s="15"/>
      <c r="O20" s="20" t="s">
        <v>78</v>
      </c>
    </row>
    <row r="21" spans="1:15" s="7" customFormat="1" ht="17.100000000000001" customHeight="1" x14ac:dyDescent="0.25">
      <c r="A21" s="109">
        <v>7</v>
      </c>
      <c r="B21" s="16" t="s">
        <v>172</v>
      </c>
      <c r="C21" s="15" t="s">
        <v>53</v>
      </c>
      <c r="D21" s="15">
        <v>2002</v>
      </c>
      <c r="E21" s="15"/>
      <c r="F21" s="53">
        <v>42.9</v>
      </c>
      <c r="G21" s="15">
        <v>8</v>
      </c>
      <c r="H21" s="15">
        <v>92</v>
      </c>
      <c r="I21" s="15">
        <v>201</v>
      </c>
      <c r="J21" s="15">
        <f>I21/2</f>
        <v>100.5</v>
      </c>
      <c r="K21" s="15">
        <f>H21+J21</f>
        <v>192.5</v>
      </c>
      <c r="L21" s="15">
        <f t="shared" si="0"/>
        <v>192.5</v>
      </c>
      <c r="M21" s="15">
        <v>12</v>
      </c>
      <c r="N21" s="15"/>
      <c r="O21" s="20" t="s">
        <v>160</v>
      </c>
    </row>
    <row r="22" spans="1:15" s="7" customFormat="1" ht="17.100000000000001" customHeight="1" x14ac:dyDescent="0.25">
      <c r="A22" s="109">
        <v>8</v>
      </c>
      <c r="B22" s="16" t="s">
        <v>170</v>
      </c>
      <c r="C22" s="55" t="s">
        <v>53</v>
      </c>
      <c r="D22" s="55">
        <v>2003</v>
      </c>
      <c r="E22" s="15"/>
      <c r="F22" s="53">
        <v>36.200000000000003</v>
      </c>
      <c r="G22" s="15">
        <v>8</v>
      </c>
      <c r="H22" s="15">
        <v>77</v>
      </c>
      <c r="I22" s="15">
        <v>166</v>
      </c>
      <c r="J22" s="15">
        <f>I22/2</f>
        <v>83</v>
      </c>
      <c r="K22" s="15">
        <f>H22+J22</f>
        <v>160</v>
      </c>
      <c r="L22" s="15">
        <f t="shared" si="0"/>
        <v>160</v>
      </c>
      <c r="M22" s="15">
        <v>11</v>
      </c>
      <c r="N22" s="15"/>
      <c r="O22" s="20" t="s">
        <v>160</v>
      </c>
    </row>
    <row r="23" spans="1:15" s="7" customFormat="1" ht="17.100000000000001" customHeight="1" x14ac:dyDescent="0.25">
      <c r="A23" s="109">
        <v>9</v>
      </c>
      <c r="B23" s="54" t="s">
        <v>169</v>
      </c>
      <c r="C23" s="55" t="s">
        <v>53</v>
      </c>
      <c r="D23" s="55">
        <v>2003</v>
      </c>
      <c r="E23" s="55"/>
      <c r="F23" s="56">
        <v>33.4</v>
      </c>
      <c r="G23" s="55">
        <v>8</v>
      </c>
      <c r="H23" s="55">
        <v>75</v>
      </c>
      <c r="I23" s="15">
        <v>160</v>
      </c>
      <c r="J23" s="15">
        <f>I23/2</f>
        <v>80</v>
      </c>
      <c r="K23" s="15">
        <f>H23+J23</f>
        <v>155</v>
      </c>
      <c r="L23" s="15">
        <f t="shared" si="0"/>
        <v>155</v>
      </c>
      <c r="M23" s="15">
        <v>10</v>
      </c>
      <c r="N23" s="15"/>
      <c r="O23" s="20" t="s">
        <v>160</v>
      </c>
    </row>
    <row r="24" spans="1:15" s="7" customFormat="1" ht="17.100000000000001" customHeight="1" x14ac:dyDescent="0.25">
      <c r="A24" s="109">
        <v>10</v>
      </c>
      <c r="B24" s="16" t="s">
        <v>197</v>
      </c>
      <c r="C24" s="15" t="s">
        <v>55</v>
      </c>
      <c r="D24" s="15">
        <v>2003</v>
      </c>
      <c r="E24" s="15"/>
      <c r="F24" s="53">
        <v>39.799999999999997</v>
      </c>
      <c r="G24" s="15">
        <v>6</v>
      </c>
      <c r="H24" s="15">
        <v>124</v>
      </c>
      <c r="I24" s="15">
        <v>240</v>
      </c>
      <c r="J24" s="15">
        <f t="shared" si="1"/>
        <v>120</v>
      </c>
      <c r="K24" s="15">
        <f t="shared" ref="K24" si="3">H24+J24</f>
        <v>244</v>
      </c>
      <c r="L24" s="15">
        <f>K24*0.5</f>
        <v>122</v>
      </c>
      <c r="M24" s="15">
        <v>9</v>
      </c>
      <c r="N24" s="15"/>
      <c r="O24" s="20" t="s">
        <v>194</v>
      </c>
    </row>
    <row r="25" spans="1:15" s="7" customFormat="1" ht="17.100000000000001" customHeight="1" x14ac:dyDescent="0.25">
      <c r="A25" s="109">
        <v>11</v>
      </c>
      <c r="B25" s="16" t="s">
        <v>139</v>
      </c>
      <c r="C25" s="15" t="s">
        <v>52</v>
      </c>
      <c r="D25" s="15">
        <v>2004</v>
      </c>
      <c r="E25" s="15"/>
      <c r="F25" s="53">
        <v>40.450000000000003</v>
      </c>
      <c r="G25" s="15">
        <v>8</v>
      </c>
      <c r="H25" s="15">
        <v>80</v>
      </c>
      <c r="I25" s="15">
        <v>72</v>
      </c>
      <c r="J25" s="15">
        <f>I25/2</f>
        <v>36</v>
      </c>
      <c r="K25" s="15">
        <f>H25+J25</f>
        <v>116</v>
      </c>
      <c r="L25" s="15">
        <f>K25*1</f>
        <v>116</v>
      </c>
      <c r="M25" s="15">
        <v>8</v>
      </c>
      <c r="N25" s="15"/>
      <c r="O25" s="20" t="s">
        <v>140</v>
      </c>
    </row>
    <row r="26" spans="1:15" s="7" customFormat="1" ht="17.100000000000001" customHeight="1" x14ac:dyDescent="0.25">
      <c r="A26" s="109">
        <v>12</v>
      </c>
      <c r="B26" s="16" t="s">
        <v>225</v>
      </c>
      <c r="C26" s="15" t="s">
        <v>56</v>
      </c>
      <c r="D26" s="15">
        <v>2004</v>
      </c>
      <c r="E26" s="15"/>
      <c r="F26" s="53">
        <v>42.5</v>
      </c>
      <c r="G26" s="15">
        <v>6</v>
      </c>
      <c r="H26" s="15">
        <v>120</v>
      </c>
      <c r="I26" s="15">
        <v>214</v>
      </c>
      <c r="J26" s="15">
        <f>I26/2</f>
        <v>107</v>
      </c>
      <c r="K26" s="15">
        <f>H26+J26</f>
        <v>227</v>
      </c>
      <c r="L26" s="15">
        <f>K26*0.5</f>
        <v>113.5</v>
      </c>
      <c r="M26" s="15">
        <v>7</v>
      </c>
      <c r="N26" s="15"/>
      <c r="O26" s="20" t="s">
        <v>184</v>
      </c>
    </row>
    <row r="27" spans="1:15" s="7" customFormat="1" ht="17.100000000000001" customHeight="1" x14ac:dyDescent="0.25">
      <c r="A27" s="109">
        <v>13</v>
      </c>
      <c r="B27" s="16" t="s">
        <v>101</v>
      </c>
      <c r="C27" s="15" t="s">
        <v>56</v>
      </c>
      <c r="D27" s="15">
        <v>2004</v>
      </c>
      <c r="E27" s="15"/>
      <c r="F27" s="53">
        <v>37.6</v>
      </c>
      <c r="G27" s="15">
        <v>6</v>
      </c>
      <c r="H27" s="15">
        <v>86</v>
      </c>
      <c r="I27" s="15">
        <v>237</v>
      </c>
      <c r="J27" s="15">
        <f>I27/2</f>
        <v>118.5</v>
      </c>
      <c r="K27" s="15">
        <f>H27+J27</f>
        <v>204.5</v>
      </c>
      <c r="L27" s="15">
        <f>K27*0.5</f>
        <v>102.25</v>
      </c>
      <c r="M27" s="15">
        <v>6</v>
      </c>
      <c r="N27" s="15"/>
      <c r="O27" s="20" t="s">
        <v>184</v>
      </c>
    </row>
    <row r="28" spans="1:15" s="7" customFormat="1" ht="17.100000000000001" customHeight="1" thickBot="1" x14ac:dyDescent="0.3">
      <c r="A28" s="110">
        <v>14</v>
      </c>
      <c r="B28" s="22" t="s">
        <v>100</v>
      </c>
      <c r="C28" s="27" t="s">
        <v>56</v>
      </c>
      <c r="D28" s="27">
        <v>2004</v>
      </c>
      <c r="E28" s="27"/>
      <c r="F28" s="59">
        <v>38.9</v>
      </c>
      <c r="G28" s="27">
        <v>6</v>
      </c>
      <c r="H28" s="27">
        <v>68</v>
      </c>
      <c r="I28" s="27">
        <v>40</v>
      </c>
      <c r="J28" s="27">
        <f>I28/2</f>
        <v>20</v>
      </c>
      <c r="K28" s="27">
        <f>H28+J28</f>
        <v>88</v>
      </c>
      <c r="L28" s="27">
        <f>K28*0.5</f>
        <v>44</v>
      </c>
      <c r="M28" s="27">
        <v>5</v>
      </c>
      <c r="N28" s="27"/>
      <c r="O28" s="24" t="s">
        <v>184</v>
      </c>
    </row>
    <row r="29" spans="1:15" s="1" customFormat="1" ht="17.100000000000001" customHeight="1" thickBot="1" x14ac:dyDescent="0.25">
      <c r="A29" s="182" t="s">
        <v>35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83"/>
    </row>
    <row r="30" spans="1:15" s="7" customFormat="1" ht="17.100000000000001" customHeight="1" x14ac:dyDescent="0.25">
      <c r="A30" s="104">
        <v>1</v>
      </c>
      <c r="B30" s="31" t="s">
        <v>104</v>
      </c>
      <c r="C30" s="32" t="s">
        <v>51</v>
      </c>
      <c r="D30" s="32">
        <v>2002</v>
      </c>
      <c r="E30" s="32"/>
      <c r="F30" s="58">
        <v>44.9</v>
      </c>
      <c r="G30" s="32">
        <v>12</v>
      </c>
      <c r="H30" s="32">
        <v>137</v>
      </c>
      <c r="I30" s="32">
        <v>172</v>
      </c>
      <c r="J30" s="32">
        <f t="shared" ref="J30:J34" si="4">I30/2</f>
        <v>86</v>
      </c>
      <c r="K30" s="32">
        <f t="shared" ref="K30:K32" si="5">H30+J30</f>
        <v>223</v>
      </c>
      <c r="L30" s="32">
        <f>K30*2</f>
        <v>446</v>
      </c>
      <c r="M30" s="32">
        <v>20</v>
      </c>
      <c r="N30" s="32"/>
      <c r="O30" s="26" t="s">
        <v>102</v>
      </c>
    </row>
    <row r="31" spans="1:15" s="7" customFormat="1" ht="17.100000000000001" customHeight="1" x14ac:dyDescent="0.25">
      <c r="A31" s="109">
        <v>2</v>
      </c>
      <c r="B31" s="16" t="s">
        <v>173</v>
      </c>
      <c r="C31" s="15" t="s">
        <v>53</v>
      </c>
      <c r="D31" s="15">
        <v>2002</v>
      </c>
      <c r="E31" s="15"/>
      <c r="F31" s="53">
        <v>44.75</v>
      </c>
      <c r="G31" s="15">
        <v>12</v>
      </c>
      <c r="H31" s="15">
        <v>80</v>
      </c>
      <c r="I31" s="15">
        <v>104</v>
      </c>
      <c r="J31" s="15">
        <f>I31/2</f>
        <v>52</v>
      </c>
      <c r="K31" s="15">
        <f>H31+J31</f>
        <v>132</v>
      </c>
      <c r="L31" s="15">
        <f>K31*2</f>
        <v>264</v>
      </c>
      <c r="M31" s="15">
        <v>18</v>
      </c>
      <c r="N31" s="15"/>
      <c r="O31" s="20" t="s">
        <v>158</v>
      </c>
    </row>
    <row r="32" spans="1:15" s="7" customFormat="1" ht="17.100000000000001" customHeight="1" x14ac:dyDescent="0.25">
      <c r="A32" s="109">
        <v>3</v>
      </c>
      <c r="B32" s="16" t="s">
        <v>117</v>
      </c>
      <c r="C32" s="15" t="s">
        <v>113</v>
      </c>
      <c r="D32" s="15">
        <v>2003</v>
      </c>
      <c r="E32" s="15"/>
      <c r="F32" s="53">
        <v>45.4</v>
      </c>
      <c r="G32" s="15">
        <v>8</v>
      </c>
      <c r="H32" s="15">
        <v>128</v>
      </c>
      <c r="I32" s="15">
        <v>249</v>
      </c>
      <c r="J32" s="15">
        <f t="shared" si="4"/>
        <v>124.5</v>
      </c>
      <c r="K32" s="15">
        <f t="shared" si="5"/>
        <v>252.5</v>
      </c>
      <c r="L32" s="15">
        <f>K32*1</f>
        <v>252.5</v>
      </c>
      <c r="M32" s="15">
        <v>16</v>
      </c>
      <c r="N32" s="15"/>
      <c r="O32" s="20" t="s">
        <v>114</v>
      </c>
    </row>
    <row r="33" spans="1:15" s="7" customFormat="1" ht="17.100000000000001" customHeight="1" x14ac:dyDescent="0.25">
      <c r="A33" s="109">
        <v>4</v>
      </c>
      <c r="B33" s="16" t="s">
        <v>208</v>
      </c>
      <c r="C33" s="15" t="s">
        <v>56</v>
      </c>
      <c r="D33" s="15">
        <v>2004</v>
      </c>
      <c r="E33" s="15"/>
      <c r="F33" s="53">
        <v>44.2</v>
      </c>
      <c r="G33" s="15">
        <v>8</v>
      </c>
      <c r="H33" s="15">
        <v>121</v>
      </c>
      <c r="I33" s="15">
        <v>221</v>
      </c>
      <c r="J33" s="15">
        <f>I33/2</f>
        <v>110.5</v>
      </c>
      <c r="K33" s="15">
        <f>H33+J33</f>
        <v>231.5</v>
      </c>
      <c r="L33" s="15">
        <f>K33*1</f>
        <v>231.5</v>
      </c>
      <c r="M33" s="15">
        <v>15</v>
      </c>
      <c r="N33" s="15"/>
      <c r="O33" s="20" t="s">
        <v>184</v>
      </c>
    </row>
    <row r="34" spans="1:15" s="7" customFormat="1" ht="17.100000000000001" customHeight="1" x14ac:dyDescent="0.25">
      <c r="A34" s="109">
        <v>5</v>
      </c>
      <c r="B34" s="16" t="s">
        <v>198</v>
      </c>
      <c r="C34" s="15" t="s">
        <v>55</v>
      </c>
      <c r="D34" s="15">
        <v>2003</v>
      </c>
      <c r="E34" s="15"/>
      <c r="F34" s="53">
        <v>44.2</v>
      </c>
      <c r="G34" s="15">
        <v>8</v>
      </c>
      <c r="H34" s="15">
        <v>59</v>
      </c>
      <c r="I34" s="15">
        <v>173</v>
      </c>
      <c r="J34" s="15">
        <f t="shared" si="4"/>
        <v>86.5</v>
      </c>
      <c r="K34" s="15">
        <f t="shared" ref="K34" si="6">H34+J34</f>
        <v>145.5</v>
      </c>
      <c r="L34" s="15">
        <f>K34*1</f>
        <v>145.5</v>
      </c>
      <c r="M34" s="15">
        <v>14</v>
      </c>
      <c r="N34" s="15"/>
      <c r="O34" s="20" t="s">
        <v>194</v>
      </c>
    </row>
    <row r="35" spans="1:15" s="7" customFormat="1" ht="17.100000000000001" customHeight="1" thickBot="1" x14ac:dyDescent="0.3">
      <c r="A35" s="110">
        <v>6</v>
      </c>
      <c r="B35" s="22" t="s">
        <v>105</v>
      </c>
      <c r="C35" s="27" t="s">
        <v>51</v>
      </c>
      <c r="D35" s="27">
        <v>2004</v>
      </c>
      <c r="E35" s="27"/>
      <c r="F35" s="59">
        <v>46.8</v>
      </c>
      <c r="G35" s="27">
        <v>8</v>
      </c>
      <c r="H35" s="27">
        <v>45</v>
      </c>
      <c r="I35" s="27">
        <v>185</v>
      </c>
      <c r="J35" s="27">
        <f>I35/2</f>
        <v>92.5</v>
      </c>
      <c r="K35" s="27">
        <f>H35+J35</f>
        <v>137.5</v>
      </c>
      <c r="L35" s="27">
        <f>K35*1</f>
        <v>137.5</v>
      </c>
      <c r="M35" s="27">
        <v>13</v>
      </c>
      <c r="N35" s="27"/>
      <c r="O35" s="24" t="s">
        <v>102</v>
      </c>
    </row>
    <row r="36" spans="1:15" s="1" customFormat="1" ht="17.100000000000001" customHeight="1" thickBot="1" x14ac:dyDescent="0.3">
      <c r="A36" s="184" t="s">
        <v>30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6"/>
    </row>
    <row r="37" spans="1:15" s="1" customFormat="1" ht="17.100000000000001" customHeight="1" x14ac:dyDescent="0.25">
      <c r="A37" s="101">
        <v>1</v>
      </c>
      <c r="B37" s="33" t="s">
        <v>106</v>
      </c>
      <c r="C37" s="29" t="s">
        <v>51</v>
      </c>
      <c r="D37" s="29">
        <v>2002</v>
      </c>
      <c r="E37" s="29"/>
      <c r="F37" s="60">
        <v>49.4</v>
      </c>
      <c r="G37" s="29">
        <v>12</v>
      </c>
      <c r="H37" s="29">
        <v>85</v>
      </c>
      <c r="I37" s="29">
        <v>201</v>
      </c>
      <c r="J37" s="29">
        <f t="shared" ref="J37:J41" si="7">I37/2</f>
        <v>100.5</v>
      </c>
      <c r="K37" s="29">
        <f t="shared" ref="K37:K41" si="8">H37+J37</f>
        <v>185.5</v>
      </c>
      <c r="L37" s="29">
        <f>K37*2</f>
        <v>371</v>
      </c>
      <c r="M37" s="29">
        <v>20</v>
      </c>
      <c r="N37" s="29"/>
      <c r="O37" s="30" t="s">
        <v>102</v>
      </c>
    </row>
    <row r="38" spans="1:15" s="1" customFormat="1" ht="17.100000000000001" customHeight="1" x14ac:dyDescent="0.25">
      <c r="A38" s="102">
        <v>2</v>
      </c>
      <c r="B38" s="18" t="s">
        <v>174</v>
      </c>
      <c r="C38" s="17" t="s">
        <v>53</v>
      </c>
      <c r="D38" s="17">
        <v>2002</v>
      </c>
      <c r="E38" s="17"/>
      <c r="F38" s="57">
        <v>51.6</v>
      </c>
      <c r="G38" s="17">
        <v>12</v>
      </c>
      <c r="H38" s="17">
        <v>97</v>
      </c>
      <c r="I38" s="17">
        <v>177</v>
      </c>
      <c r="J38" s="17">
        <f t="shared" ref="J38" si="9">I38/2</f>
        <v>88.5</v>
      </c>
      <c r="K38" s="17">
        <f t="shared" ref="K38" si="10">H38+J38</f>
        <v>185.5</v>
      </c>
      <c r="L38" s="17">
        <f>K38*2</f>
        <v>371</v>
      </c>
      <c r="M38" s="17">
        <v>18</v>
      </c>
      <c r="N38" s="17"/>
      <c r="O38" s="21" t="s">
        <v>160</v>
      </c>
    </row>
    <row r="39" spans="1:15" s="1" customFormat="1" ht="17.100000000000001" customHeight="1" x14ac:dyDescent="0.25">
      <c r="A39" s="102">
        <v>3</v>
      </c>
      <c r="B39" s="18" t="s">
        <v>209</v>
      </c>
      <c r="C39" s="17" t="s">
        <v>56</v>
      </c>
      <c r="D39" s="17">
        <v>2003</v>
      </c>
      <c r="E39" s="17"/>
      <c r="F39" s="57">
        <v>50.2</v>
      </c>
      <c r="G39" s="17">
        <v>12</v>
      </c>
      <c r="H39" s="17">
        <v>73</v>
      </c>
      <c r="I39" s="17">
        <v>143</v>
      </c>
      <c r="J39" s="17">
        <f t="shared" si="7"/>
        <v>71.5</v>
      </c>
      <c r="K39" s="17">
        <f t="shared" ref="K39" si="11">H39+J39</f>
        <v>144.5</v>
      </c>
      <c r="L39" s="17">
        <f>K39*2</f>
        <v>289</v>
      </c>
      <c r="M39" s="17">
        <v>16</v>
      </c>
      <c r="N39" s="17"/>
      <c r="O39" s="21" t="s">
        <v>184</v>
      </c>
    </row>
    <row r="40" spans="1:15" s="1" customFormat="1" ht="17.100000000000001" customHeight="1" x14ac:dyDescent="0.25">
      <c r="A40" s="102">
        <v>4</v>
      </c>
      <c r="B40" s="18" t="s">
        <v>141</v>
      </c>
      <c r="C40" s="17" t="s">
        <v>52</v>
      </c>
      <c r="D40" s="17">
        <v>2003</v>
      </c>
      <c r="E40" s="17"/>
      <c r="F40" s="57">
        <v>51.2</v>
      </c>
      <c r="G40" s="17">
        <v>8</v>
      </c>
      <c r="H40" s="17">
        <v>122</v>
      </c>
      <c r="I40" s="17">
        <v>95</v>
      </c>
      <c r="J40" s="17">
        <f>I40/2</f>
        <v>47.5</v>
      </c>
      <c r="K40" s="17">
        <f>H40+J40</f>
        <v>169.5</v>
      </c>
      <c r="L40" s="17">
        <f>K40*1</f>
        <v>169.5</v>
      </c>
      <c r="M40" s="17">
        <v>15</v>
      </c>
      <c r="N40" s="17"/>
      <c r="O40" s="21" t="s">
        <v>140</v>
      </c>
    </row>
    <row r="41" spans="1:15" s="1" customFormat="1" ht="17.100000000000001" customHeight="1" thickBot="1" x14ac:dyDescent="0.3">
      <c r="A41" s="111">
        <v>5</v>
      </c>
      <c r="B41" s="61" t="s">
        <v>171</v>
      </c>
      <c r="C41" s="62" t="s">
        <v>53</v>
      </c>
      <c r="D41" s="62">
        <v>2003</v>
      </c>
      <c r="E41" s="62"/>
      <c r="F41" s="63">
        <v>53</v>
      </c>
      <c r="G41" s="62">
        <v>8</v>
      </c>
      <c r="H41" s="62">
        <v>74</v>
      </c>
      <c r="I41" s="62">
        <v>159</v>
      </c>
      <c r="J41" s="62">
        <f t="shared" si="7"/>
        <v>79.5</v>
      </c>
      <c r="K41" s="62">
        <f t="shared" si="8"/>
        <v>153.5</v>
      </c>
      <c r="L41" s="62">
        <f>K41*1</f>
        <v>153.5</v>
      </c>
      <c r="M41" s="62">
        <v>14</v>
      </c>
      <c r="N41" s="62"/>
      <c r="O41" s="64" t="s">
        <v>158</v>
      </c>
    </row>
    <row r="42" spans="1:15" s="1" customFormat="1" ht="17.100000000000001" customHeight="1" thickBot="1" x14ac:dyDescent="0.3">
      <c r="A42" s="184" t="s">
        <v>31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6"/>
    </row>
    <row r="43" spans="1:15" s="1" customFormat="1" ht="17.100000000000001" customHeight="1" x14ac:dyDescent="0.25">
      <c r="A43" s="104">
        <v>1</v>
      </c>
      <c r="B43" s="31" t="s">
        <v>222</v>
      </c>
      <c r="C43" s="32" t="s">
        <v>56</v>
      </c>
      <c r="D43" s="32">
        <v>2003</v>
      </c>
      <c r="E43" s="32"/>
      <c r="F43" s="58">
        <v>56.5</v>
      </c>
      <c r="G43" s="32">
        <v>12</v>
      </c>
      <c r="H43" s="32">
        <v>92</v>
      </c>
      <c r="I43" s="32">
        <v>164</v>
      </c>
      <c r="J43" s="32">
        <f t="shared" ref="J43" si="12">I43/2</f>
        <v>82</v>
      </c>
      <c r="K43" s="32">
        <f t="shared" ref="K43" si="13">H43+J43</f>
        <v>174</v>
      </c>
      <c r="L43" s="32">
        <f>K43*2</f>
        <v>348</v>
      </c>
      <c r="M43" s="32">
        <v>20</v>
      </c>
      <c r="N43" s="32"/>
      <c r="O43" s="26" t="s">
        <v>184</v>
      </c>
    </row>
    <row r="44" spans="1:15" s="1" customFormat="1" ht="17.100000000000001" customHeight="1" x14ac:dyDescent="0.25">
      <c r="A44" s="109">
        <v>2</v>
      </c>
      <c r="B44" s="16" t="s">
        <v>168</v>
      </c>
      <c r="C44" s="15" t="s">
        <v>167</v>
      </c>
      <c r="D44" s="15">
        <v>2004</v>
      </c>
      <c r="E44" s="15"/>
      <c r="F44" s="53">
        <v>54.45</v>
      </c>
      <c r="G44" s="15">
        <v>8</v>
      </c>
      <c r="H44" s="15">
        <v>117</v>
      </c>
      <c r="I44" s="15">
        <v>188</v>
      </c>
      <c r="J44" s="15">
        <f>I44/2</f>
        <v>94</v>
      </c>
      <c r="K44" s="15">
        <f>H44+J44</f>
        <v>211</v>
      </c>
      <c r="L44" s="15">
        <f>K44*1</f>
        <v>211</v>
      </c>
      <c r="M44" s="15">
        <v>18</v>
      </c>
      <c r="N44" s="15"/>
      <c r="O44" s="20" t="s">
        <v>160</v>
      </c>
    </row>
    <row r="45" spans="1:15" s="1" customFormat="1" ht="17.100000000000001" customHeight="1" thickBot="1" x14ac:dyDescent="0.3">
      <c r="A45" s="110">
        <v>3</v>
      </c>
      <c r="B45" s="22" t="s">
        <v>166</v>
      </c>
      <c r="C45" s="27" t="s">
        <v>167</v>
      </c>
      <c r="D45" s="27">
        <v>2004</v>
      </c>
      <c r="E45" s="27"/>
      <c r="F45" s="59">
        <v>54.6</v>
      </c>
      <c r="G45" s="27">
        <v>8</v>
      </c>
      <c r="H45" s="27">
        <v>91</v>
      </c>
      <c r="I45" s="27">
        <v>205</v>
      </c>
      <c r="J45" s="27">
        <f>I45/2</f>
        <v>102.5</v>
      </c>
      <c r="K45" s="27">
        <f>H45+J45</f>
        <v>193.5</v>
      </c>
      <c r="L45" s="27">
        <f>K45*1</f>
        <v>193.5</v>
      </c>
      <c r="M45" s="27">
        <v>16</v>
      </c>
      <c r="N45" s="27"/>
      <c r="O45" s="24" t="s">
        <v>160</v>
      </c>
    </row>
    <row r="46" spans="1:15" s="7" customFormat="1" ht="17.100000000000001" customHeight="1" thickBot="1" x14ac:dyDescent="0.3">
      <c r="A46" s="176" t="s">
        <v>40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80"/>
    </row>
    <row r="47" spans="1:15" s="7" customFormat="1" ht="17.100000000000001" customHeight="1" x14ac:dyDescent="0.25">
      <c r="A47" s="104">
        <v>1</v>
      </c>
      <c r="B47" s="31" t="s">
        <v>142</v>
      </c>
      <c r="C47" s="32" t="s">
        <v>52</v>
      </c>
      <c r="D47" s="32">
        <v>2002</v>
      </c>
      <c r="E47" s="32"/>
      <c r="F47" s="58">
        <v>83</v>
      </c>
      <c r="G47" s="32">
        <v>12</v>
      </c>
      <c r="H47" s="32">
        <v>58</v>
      </c>
      <c r="I47" s="32">
        <v>181</v>
      </c>
      <c r="J47" s="32">
        <f t="shared" ref="J47" si="14">I47/2</f>
        <v>90.5</v>
      </c>
      <c r="K47" s="32">
        <f t="shared" ref="K47" si="15">H47+J47</f>
        <v>148.5</v>
      </c>
      <c r="L47" s="32">
        <f>K47*2</f>
        <v>297</v>
      </c>
      <c r="M47" s="32">
        <v>20</v>
      </c>
      <c r="N47" s="32"/>
      <c r="O47" s="26" t="s">
        <v>140</v>
      </c>
    </row>
    <row r="48" spans="1:15" ht="15" x14ac:dyDescent="0.25">
      <c r="A48" s="109">
        <v>2</v>
      </c>
      <c r="B48" s="16" t="s">
        <v>108</v>
      </c>
      <c r="C48" s="14" t="s">
        <v>51</v>
      </c>
      <c r="D48" s="15">
        <v>2004</v>
      </c>
      <c r="E48" s="15"/>
      <c r="F48" s="53">
        <v>79</v>
      </c>
      <c r="G48" s="15">
        <v>8</v>
      </c>
      <c r="H48" s="15">
        <v>150</v>
      </c>
      <c r="I48" s="15">
        <v>197</v>
      </c>
      <c r="J48" s="15">
        <f>I48/2</f>
        <v>98.5</v>
      </c>
      <c r="K48" s="15">
        <f>H48+J48</f>
        <v>248.5</v>
      </c>
      <c r="L48" s="15">
        <f>K48*1</f>
        <v>248.5</v>
      </c>
      <c r="M48" s="15">
        <v>18</v>
      </c>
      <c r="N48" s="15"/>
      <c r="O48" s="20" t="s">
        <v>102</v>
      </c>
    </row>
    <row r="49" spans="1:15" ht="15" x14ac:dyDescent="0.25">
      <c r="A49" s="109">
        <v>3</v>
      </c>
      <c r="B49" s="16" t="s">
        <v>135</v>
      </c>
      <c r="C49" s="15" t="s">
        <v>52</v>
      </c>
      <c r="D49" s="15">
        <v>2002</v>
      </c>
      <c r="E49" s="15"/>
      <c r="F49" s="53">
        <v>59.5</v>
      </c>
      <c r="G49" s="15">
        <v>8</v>
      </c>
      <c r="H49" s="15">
        <v>116</v>
      </c>
      <c r="I49" s="15">
        <v>241</v>
      </c>
      <c r="J49" s="15">
        <f>I49/2</f>
        <v>120.5</v>
      </c>
      <c r="K49" s="15">
        <f>H49+J49</f>
        <v>236.5</v>
      </c>
      <c r="L49" s="15">
        <f>K49*1</f>
        <v>236.5</v>
      </c>
      <c r="M49" s="15">
        <v>16</v>
      </c>
      <c r="N49" s="15"/>
      <c r="O49" s="20" t="s">
        <v>128</v>
      </c>
    </row>
    <row r="50" spans="1:15" ht="15" x14ac:dyDescent="0.25">
      <c r="A50" s="109">
        <v>4</v>
      </c>
      <c r="B50" s="19" t="s">
        <v>107</v>
      </c>
      <c r="C50" s="14" t="s">
        <v>51</v>
      </c>
      <c r="D50" s="15">
        <v>2003</v>
      </c>
      <c r="E50" s="15"/>
      <c r="F50" s="53">
        <v>60.8</v>
      </c>
      <c r="G50" s="15">
        <v>8</v>
      </c>
      <c r="H50" s="15">
        <v>128</v>
      </c>
      <c r="I50" s="15">
        <v>208</v>
      </c>
      <c r="J50" s="15">
        <f>I50/2</f>
        <v>104</v>
      </c>
      <c r="K50" s="15">
        <f>H50+J50</f>
        <v>232</v>
      </c>
      <c r="L50" s="15">
        <f>K50*1</f>
        <v>232</v>
      </c>
      <c r="M50" s="15">
        <v>15</v>
      </c>
      <c r="N50" s="15"/>
      <c r="O50" s="20" t="s">
        <v>102</v>
      </c>
    </row>
    <row r="51" spans="1:15" ht="15.75" thickBot="1" x14ac:dyDescent="0.3">
      <c r="A51" s="110">
        <v>5</v>
      </c>
      <c r="B51" s="22" t="s">
        <v>87</v>
      </c>
      <c r="C51" s="27" t="s">
        <v>49</v>
      </c>
      <c r="D51" s="27">
        <v>2003</v>
      </c>
      <c r="E51" s="27"/>
      <c r="F51" s="59">
        <v>91</v>
      </c>
      <c r="G51" s="27">
        <v>12</v>
      </c>
      <c r="H51" s="27">
        <v>40</v>
      </c>
      <c r="I51" s="27">
        <v>51</v>
      </c>
      <c r="J51" s="27">
        <f t="shared" ref="J51" si="16">I51/2</f>
        <v>25.5</v>
      </c>
      <c r="K51" s="27">
        <f t="shared" ref="K51" si="17">H51+J51</f>
        <v>65.5</v>
      </c>
      <c r="L51" s="27">
        <f>K51*2</f>
        <v>131</v>
      </c>
      <c r="M51" s="27">
        <v>14</v>
      </c>
      <c r="N51" s="27"/>
      <c r="O51" s="24" t="s">
        <v>78</v>
      </c>
    </row>
  </sheetData>
  <sortState ref="A31:N37">
    <sortCondition ref="A31"/>
  </sortState>
  <mergeCells count="30">
    <mergeCell ref="L9:O9"/>
    <mergeCell ref="L10:O10"/>
    <mergeCell ref="A7:O7"/>
    <mergeCell ref="A1:O1"/>
    <mergeCell ref="A2:O2"/>
    <mergeCell ref="A4:O4"/>
    <mergeCell ref="A5:O5"/>
    <mergeCell ref="A6:O6"/>
    <mergeCell ref="A8:O8"/>
    <mergeCell ref="A3:O3"/>
    <mergeCell ref="B11:O11"/>
    <mergeCell ref="A12:A13"/>
    <mergeCell ref="B12:B13"/>
    <mergeCell ref="C12:C13"/>
    <mergeCell ref="D12:D13"/>
    <mergeCell ref="E12:E13"/>
    <mergeCell ref="F12:F13"/>
    <mergeCell ref="L12:L13"/>
    <mergeCell ref="A46:O46"/>
    <mergeCell ref="G12:G13"/>
    <mergeCell ref="H12:H13"/>
    <mergeCell ref="I12:J12"/>
    <mergeCell ref="K12:K13"/>
    <mergeCell ref="M12:M13"/>
    <mergeCell ref="N12:N13"/>
    <mergeCell ref="O12:O13"/>
    <mergeCell ref="A14:O14"/>
    <mergeCell ref="A29:O29"/>
    <mergeCell ref="A36:O36"/>
    <mergeCell ref="A42:O42"/>
  </mergeCells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1" workbookViewId="0">
      <selection activeCell="Q19" sqref="Q19"/>
    </sheetView>
  </sheetViews>
  <sheetFormatPr defaultRowHeight="12.75" x14ac:dyDescent="0.2"/>
  <cols>
    <col min="1" max="1" width="6.42578125" customWidth="1"/>
    <col min="2" max="2" width="20.7109375" customWidth="1"/>
    <col min="3" max="3" width="14.85546875" customWidth="1"/>
    <col min="4" max="4" width="7.140625" customWidth="1"/>
    <col min="5" max="5" width="7.42578125" customWidth="1"/>
    <col min="6" max="6" width="10.28515625" customWidth="1"/>
    <col min="7" max="7" width="6" customWidth="1"/>
    <col min="8" max="8" width="8.28515625" customWidth="1"/>
    <col min="9" max="9" width="7.5703125" customWidth="1"/>
    <col min="10" max="10" width="6.5703125" customWidth="1"/>
    <col min="11" max="12" width="8.42578125" customWidth="1"/>
    <col min="13" max="13" width="8.5703125" customWidth="1"/>
    <col min="14" max="14" width="9.7109375" customWidth="1"/>
    <col min="15" max="15" width="14.28515625" customWidth="1"/>
  </cols>
  <sheetData>
    <row r="1" spans="1:15" ht="18.75" customHeight="1" x14ac:dyDescent="0.25">
      <c r="A1" s="154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8.75" customHeight="1" x14ac:dyDescent="0.25">
      <c r="A2" s="154" t="s">
        <v>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8" customHeight="1" x14ac:dyDescent="0.2">
      <c r="A3" s="158" t="s">
        <v>58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17.25" customHeight="1" x14ac:dyDescent="0.25">
      <c r="A4" s="154" t="s">
        <v>11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6.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16.5" customHeight="1" x14ac:dyDescent="0.3">
      <c r="A6" s="156" t="s">
        <v>12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22.5" customHeight="1" x14ac:dyDescent="0.25">
      <c r="A7" s="154" t="s">
        <v>25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5" ht="18" customHeight="1" x14ac:dyDescent="0.25">
      <c r="A8" s="154" t="s">
        <v>68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5" ht="16.5" customHeight="1" x14ac:dyDescent="0.25">
      <c r="A9" s="42" t="s">
        <v>59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161" t="s">
        <v>189</v>
      </c>
      <c r="M9" s="161"/>
      <c r="N9" s="161"/>
      <c r="O9" s="161"/>
    </row>
    <row r="10" spans="1:15" ht="16.5" customHeight="1" thickBot="1" x14ac:dyDescent="0.3">
      <c r="A10" s="44" t="s">
        <v>41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177" t="s">
        <v>226</v>
      </c>
      <c r="M10" s="177"/>
      <c r="N10" s="177"/>
      <c r="O10" s="177"/>
    </row>
    <row r="11" spans="1:15" ht="36.75" customHeight="1" x14ac:dyDescent="0.2">
      <c r="A11" s="169" t="s">
        <v>6</v>
      </c>
      <c r="B11" s="152" t="s">
        <v>0</v>
      </c>
      <c r="C11" s="152" t="s">
        <v>1</v>
      </c>
      <c r="D11" s="164" t="s">
        <v>13</v>
      </c>
      <c r="E11" s="164" t="s">
        <v>14</v>
      </c>
      <c r="F11" s="164" t="s">
        <v>7</v>
      </c>
      <c r="G11" s="164" t="s">
        <v>8</v>
      </c>
      <c r="H11" s="152" t="s">
        <v>2</v>
      </c>
      <c r="I11" s="152" t="s">
        <v>3</v>
      </c>
      <c r="J11" s="152"/>
      <c r="K11" s="164" t="s">
        <v>185</v>
      </c>
      <c r="L11" s="159" t="s">
        <v>186</v>
      </c>
      <c r="M11" s="164" t="s">
        <v>9</v>
      </c>
      <c r="N11" s="164" t="s">
        <v>18</v>
      </c>
      <c r="O11" s="167" t="s">
        <v>10</v>
      </c>
    </row>
    <row r="12" spans="1:15" ht="33" customHeight="1" thickBot="1" x14ac:dyDescent="0.25">
      <c r="A12" s="188"/>
      <c r="B12" s="189"/>
      <c r="C12" s="189"/>
      <c r="D12" s="190"/>
      <c r="E12" s="190"/>
      <c r="F12" s="191"/>
      <c r="G12" s="191"/>
      <c r="H12" s="189"/>
      <c r="I12" s="134" t="s">
        <v>4</v>
      </c>
      <c r="J12" s="135" t="s">
        <v>5</v>
      </c>
      <c r="K12" s="191"/>
      <c r="L12" s="193"/>
      <c r="M12" s="190"/>
      <c r="N12" s="190"/>
      <c r="O12" s="192"/>
    </row>
    <row r="13" spans="1:15" ht="17.25" customHeight="1" x14ac:dyDescent="0.25">
      <c r="A13" s="104">
        <v>1</v>
      </c>
      <c r="B13" s="31" t="s">
        <v>136</v>
      </c>
      <c r="C13" s="32" t="s">
        <v>52</v>
      </c>
      <c r="D13" s="32">
        <v>2005</v>
      </c>
      <c r="E13" s="32"/>
      <c r="F13" s="58">
        <v>28.5</v>
      </c>
      <c r="G13" s="32">
        <v>6</v>
      </c>
      <c r="H13" s="32">
        <v>100</v>
      </c>
      <c r="I13" s="32">
        <v>237</v>
      </c>
      <c r="J13" s="32">
        <f>I13/2</f>
        <v>118.5</v>
      </c>
      <c r="K13" s="32">
        <f>H13+J13</f>
        <v>218.5</v>
      </c>
      <c r="L13" s="32">
        <f t="shared" ref="L13:L19" si="0">K13*1</f>
        <v>218.5</v>
      </c>
      <c r="M13" s="32">
        <v>20</v>
      </c>
      <c r="N13" s="32"/>
      <c r="O13" s="26" t="s">
        <v>128</v>
      </c>
    </row>
    <row r="14" spans="1:15" s="7" customFormat="1" ht="17.100000000000001" customHeight="1" x14ac:dyDescent="0.25">
      <c r="A14" s="109">
        <v>2</v>
      </c>
      <c r="B14" s="16" t="s">
        <v>88</v>
      </c>
      <c r="C14" s="15" t="s">
        <v>49</v>
      </c>
      <c r="D14" s="15">
        <v>2006</v>
      </c>
      <c r="E14" s="15"/>
      <c r="F14" s="53">
        <v>38.9</v>
      </c>
      <c r="G14" s="15">
        <v>6</v>
      </c>
      <c r="H14" s="15">
        <v>96</v>
      </c>
      <c r="I14" s="15">
        <v>220</v>
      </c>
      <c r="J14" s="15">
        <f>I14/2</f>
        <v>110</v>
      </c>
      <c r="K14" s="15">
        <f>H14+J14</f>
        <v>206</v>
      </c>
      <c r="L14" s="15">
        <f t="shared" si="0"/>
        <v>206</v>
      </c>
      <c r="M14" s="15">
        <v>18</v>
      </c>
      <c r="N14" s="15"/>
      <c r="O14" s="20" t="s">
        <v>78</v>
      </c>
    </row>
    <row r="15" spans="1:15" s="7" customFormat="1" ht="17.100000000000001" customHeight="1" x14ac:dyDescent="0.25">
      <c r="A15" s="109">
        <v>3</v>
      </c>
      <c r="B15" s="16" t="s">
        <v>200</v>
      </c>
      <c r="C15" s="15" t="s">
        <v>55</v>
      </c>
      <c r="D15" s="15">
        <v>2005</v>
      </c>
      <c r="E15" s="15"/>
      <c r="F15" s="53">
        <v>28.6</v>
      </c>
      <c r="G15" s="15">
        <v>6</v>
      </c>
      <c r="H15" s="15">
        <v>110</v>
      </c>
      <c r="I15" s="15">
        <v>165</v>
      </c>
      <c r="J15" s="15">
        <f>I15/2</f>
        <v>82.5</v>
      </c>
      <c r="K15" s="15">
        <f>H15+J15</f>
        <v>192.5</v>
      </c>
      <c r="L15" s="15">
        <f t="shared" si="0"/>
        <v>192.5</v>
      </c>
      <c r="M15" s="15">
        <v>16</v>
      </c>
      <c r="N15" s="15"/>
      <c r="O15" s="20" t="s">
        <v>194</v>
      </c>
    </row>
    <row r="16" spans="1:15" s="7" customFormat="1" ht="17.100000000000001" customHeight="1" x14ac:dyDescent="0.25">
      <c r="A16" s="109">
        <v>4</v>
      </c>
      <c r="B16" s="16" t="s">
        <v>162</v>
      </c>
      <c r="C16" s="15" t="s">
        <v>53</v>
      </c>
      <c r="D16" s="15">
        <v>2006</v>
      </c>
      <c r="E16" s="15"/>
      <c r="F16" s="53">
        <v>30.5</v>
      </c>
      <c r="G16" s="15">
        <v>6</v>
      </c>
      <c r="H16" s="15">
        <v>52</v>
      </c>
      <c r="I16" s="15">
        <v>240</v>
      </c>
      <c r="J16" s="15">
        <f>I16/2</f>
        <v>120</v>
      </c>
      <c r="K16" s="15">
        <f>H16+J16</f>
        <v>172</v>
      </c>
      <c r="L16" s="15">
        <f t="shared" si="0"/>
        <v>172</v>
      </c>
      <c r="M16" s="15">
        <v>15</v>
      </c>
      <c r="N16" s="15"/>
      <c r="O16" s="20" t="s">
        <v>158</v>
      </c>
    </row>
    <row r="17" spans="1:15" s="7" customFormat="1" ht="17.100000000000001" customHeight="1" x14ac:dyDescent="0.25">
      <c r="A17" s="109">
        <v>5</v>
      </c>
      <c r="B17" s="16" t="s">
        <v>121</v>
      </c>
      <c r="C17" s="15" t="s">
        <v>49</v>
      </c>
      <c r="D17" s="15">
        <v>2006</v>
      </c>
      <c r="E17" s="15"/>
      <c r="F17" s="53">
        <v>32.1</v>
      </c>
      <c r="G17" s="15">
        <v>6</v>
      </c>
      <c r="H17" s="15">
        <v>59</v>
      </c>
      <c r="I17" s="15">
        <v>213</v>
      </c>
      <c r="J17" s="15">
        <f t="shared" ref="J17:J28" si="1">I17/2</f>
        <v>106.5</v>
      </c>
      <c r="K17" s="15">
        <f t="shared" ref="K17:K28" si="2">H17+J17</f>
        <v>165.5</v>
      </c>
      <c r="L17" s="15">
        <f t="shared" si="0"/>
        <v>165.5</v>
      </c>
      <c r="M17" s="15">
        <v>14</v>
      </c>
      <c r="N17" s="15"/>
      <c r="O17" s="20" t="s">
        <v>78</v>
      </c>
    </row>
    <row r="18" spans="1:15" s="7" customFormat="1" ht="17.100000000000001" customHeight="1" x14ac:dyDescent="0.25">
      <c r="A18" s="109">
        <v>6</v>
      </c>
      <c r="B18" s="16" t="s">
        <v>89</v>
      </c>
      <c r="C18" s="15" t="s">
        <v>49</v>
      </c>
      <c r="D18" s="15">
        <v>2006</v>
      </c>
      <c r="E18" s="15"/>
      <c r="F18" s="53">
        <v>27.6</v>
      </c>
      <c r="G18" s="15">
        <v>6</v>
      </c>
      <c r="H18" s="15">
        <v>48</v>
      </c>
      <c r="I18" s="15">
        <v>222</v>
      </c>
      <c r="J18" s="15">
        <f>I18/2</f>
        <v>111</v>
      </c>
      <c r="K18" s="15">
        <f>H18+J18</f>
        <v>159</v>
      </c>
      <c r="L18" s="15">
        <f t="shared" si="0"/>
        <v>159</v>
      </c>
      <c r="M18" s="15">
        <v>13</v>
      </c>
      <c r="N18" s="15"/>
      <c r="O18" s="20" t="s">
        <v>78</v>
      </c>
    </row>
    <row r="19" spans="1:15" s="7" customFormat="1" ht="17.100000000000001" customHeight="1" x14ac:dyDescent="0.25">
      <c r="A19" s="109">
        <v>7</v>
      </c>
      <c r="B19" s="16" t="s">
        <v>138</v>
      </c>
      <c r="C19" s="15" t="s">
        <v>52</v>
      </c>
      <c r="D19" s="15">
        <v>2005</v>
      </c>
      <c r="E19" s="15"/>
      <c r="F19" s="53">
        <v>37.5</v>
      </c>
      <c r="G19" s="15">
        <v>6</v>
      </c>
      <c r="H19" s="15">
        <v>53</v>
      </c>
      <c r="I19" s="15">
        <v>206</v>
      </c>
      <c r="J19" s="15">
        <f>I19/2</f>
        <v>103</v>
      </c>
      <c r="K19" s="15">
        <f>H19+J19</f>
        <v>156</v>
      </c>
      <c r="L19" s="15">
        <f t="shared" si="0"/>
        <v>156</v>
      </c>
      <c r="M19" s="15">
        <v>12</v>
      </c>
      <c r="N19" s="15"/>
      <c r="O19" s="20" t="s">
        <v>128</v>
      </c>
    </row>
    <row r="20" spans="1:15" s="7" customFormat="1" ht="17.100000000000001" customHeight="1" x14ac:dyDescent="0.25">
      <c r="A20" s="109">
        <v>8</v>
      </c>
      <c r="B20" s="16" t="s">
        <v>163</v>
      </c>
      <c r="C20" s="15" t="s">
        <v>53</v>
      </c>
      <c r="D20" s="15">
        <v>2006</v>
      </c>
      <c r="E20" s="15"/>
      <c r="F20" s="53">
        <v>53</v>
      </c>
      <c r="G20" s="15">
        <v>8</v>
      </c>
      <c r="H20" s="15">
        <v>37</v>
      </c>
      <c r="I20" s="15">
        <v>123</v>
      </c>
      <c r="J20" s="15">
        <f>I20/2</f>
        <v>61.5</v>
      </c>
      <c r="K20" s="15">
        <f>H20+J20</f>
        <v>98.5</v>
      </c>
      <c r="L20" s="15">
        <f>K20*1.5</f>
        <v>147.75</v>
      </c>
      <c r="M20" s="15">
        <v>11</v>
      </c>
      <c r="N20" s="15"/>
      <c r="O20" s="20" t="s">
        <v>158</v>
      </c>
    </row>
    <row r="21" spans="1:15" s="7" customFormat="1" ht="17.100000000000001" customHeight="1" x14ac:dyDescent="0.25">
      <c r="A21" s="109">
        <v>9</v>
      </c>
      <c r="B21" s="16" t="s">
        <v>201</v>
      </c>
      <c r="C21" s="15" t="s">
        <v>55</v>
      </c>
      <c r="D21" s="15">
        <v>2005</v>
      </c>
      <c r="E21" s="15"/>
      <c r="F21" s="53">
        <v>53.6</v>
      </c>
      <c r="G21" s="15">
        <v>6</v>
      </c>
      <c r="H21" s="15">
        <v>60</v>
      </c>
      <c r="I21" s="15">
        <v>160</v>
      </c>
      <c r="J21" s="15">
        <f>I21/2</f>
        <v>80</v>
      </c>
      <c r="K21" s="15">
        <f>H21+J21</f>
        <v>140</v>
      </c>
      <c r="L21" s="15">
        <f t="shared" ref="L21:L26" si="3">K21*1</f>
        <v>140</v>
      </c>
      <c r="M21" s="15">
        <v>10</v>
      </c>
      <c r="N21" s="15"/>
      <c r="O21" s="20" t="s">
        <v>194</v>
      </c>
    </row>
    <row r="22" spans="1:15" s="7" customFormat="1" ht="17.100000000000001" customHeight="1" x14ac:dyDescent="0.25">
      <c r="A22" s="109">
        <v>10</v>
      </c>
      <c r="B22" s="16" t="s">
        <v>220</v>
      </c>
      <c r="C22" s="15" t="s">
        <v>52</v>
      </c>
      <c r="D22" s="15">
        <v>2005</v>
      </c>
      <c r="E22" s="15"/>
      <c r="F22" s="53">
        <v>42.8</v>
      </c>
      <c r="G22" s="15">
        <v>6</v>
      </c>
      <c r="H22" s="15">
        <v>39</v>
      </c>
      <c r="I22" s="15">
        <v>200</v>
      </c>
      <c r="J22" s="15">
        <f t="shared" si="1"/>
        <v>100</v>
      </c>
      <c r="K22" s="15">
        <f t="shared" si="2"/>
        <v>139</v>
      </c>
      <c r="L22" s="15">
        <f t="shared" si="3"/>
        <v>139</v>
      </c>
      <c r="M22" s="15">
        <v>9</v>
      </c>
      <c r="N22" s="15"/>
      <c r="O22" s="20" t="s">
        <v>128</v>
      </c>
    </row>
    <row r="23" spans="1:15" s="7" customFormat="1" ht="17.100000000000001" customHeight="1" x14ac:dyDescent="0.25">
      <c r="A23" s="109">
        <v>11</v>
      </c>
      <c r="B23" s="16" t="s">
        <v>165</v>
      </c>
      <c r="C23" s="15" t="s">
        <v>53</v>
      </c>
      <c r="D23" s="15">
        <v>2005</v>
      </c>
      <c r="E23" s="15"/>
      <c r="F23" s="53">
        <v>37.200000000000003</v>
      </c>
      <c r="G23" s="15">
        <v>6</v>
      </c>
      <c r="H23" s="15">
        <v>35</v>
      </c>
      <c r="I23" s="15">
        <v>183</v>
      </c>
      <c r="J23" s="15">
        <f>I23/2</f>
        <v>91.5</v>
      </c>
      <c r="K23" s="15">
        <f>H23+J23</f>
        <v>126.5</v>
      </c>
      <c r="L23" s="15">
        <f t="shared" si="3"/>
        <v>126.5</v>
      </c>
      <c r="M23" s="15">
        <v>8</v>
      </c>
      <c r="N23" s="15"/>
      <c r="O23" s="20" t="s">
        <v>158</v>
      </c>
    </row>
    <row r="24" spans="1:15" s="7" customFormat="1" ht="17.100000000000001" customHeight="1" x14ac:dyDescent="0.25">
      <c r="A24" s="109">
        <v>12</v>
      </c>
      <c r="B24" s="16" t="s">
        <v>164</v>
      </c>
      <c r="C24" s="15" t="s">
        <v>53</v>
      </c>
      <c r="D24" s="15">
        <v>2005</v>
      </c>
      <c r="E24" s="15"/>
      <c r="F24" s="53">
        <v>60.8</v>
      </c>
      <c r="G24" s="15">
        <v>6</v>
      </c>
      <c r="H24" s="15">
        <v>106</v>
      </c>
      <c r="I24" s="15">
        <v>34</v>
      </c>
      <c r="J24" s="15">
        <f>I24/2</f>
        <v>17</v>
      </c>
      <c r="K24" s="15">
        <f>H24+J24</f>
        <v>123</v>
      </c>
      <c r="L24" s="15">
        <f t="shared" si="3"/>
        <v>123</v>
      </c>
      <c r="M24" s="15">
        <v>7</v>
      </c>
      <c r="N24" s="15"/>
      <c r="O24" s="20" t="s">
        <v>160</v>
      </c>
    </row>
    <row r="25" spans="1:15" s="7" customFormat="1" ht="17.100000000000001" customHeight="1" x14ac:dyDescent="0.25">
      <c r="A25" s="109">
        <v>13</v>
      </c>
      <c r="B25" s="16" t="s">
        <v>211</v>
      </c>
      <c r="C25" s="15" t="s">
        <v>210</v>
      </c>
      <c r="D25" s="15">
        <v>2006</v>
      </c>
      <c r="E25" s="15"/>
      <c r="F25" s="53">
        <v>56</v>
      </c>
      <c r="G25" s="15">
        <v>6</v>
      </c>
      <c r="H25" s="15"/>
      <c r="I25" s="15">
        <v>216</v>
      </c>
      <c r="J25" s="15">
        <f>I25/2</f>
        <v>108</v>
      </c>
      <c r="K25" s="15">
        <f>H25+J25</f>
        <v>108</v>
      </c>
      <c r="L25" s="15">
        <f t="shared" si="3"/>
        <v>108</v>
      </c>
      <c r="M25" s="15">
        <v>6</v>
      </c>
      <c r="N25" s="15"/>
      <c r="O25" s="20" t="s">
        <v>184</v>
      </c>
    </row>
    <row r="26" spans="1:15" s="7" customFormat="1" ht="17.100000000000001" customHeight="1" x14ac:dyDescent="0.25">
      <c r="A26" s="109">
        <v>14</v>
      </c>
      <c r="B26" s="16" t="s">
        <v>137</v>
      </c>
      <c r="C26" s="15" t="s">
        <v>52</v>
      </c>
      <c r="D26" s="15">
        <v>2006</v>
      </c>
      <c r="E26" s="15"/>
      <c r="F26" s="53">
        <v>35</v>
      </c>
      <c r="G26" s="15">
        <v>6</v>
      </c>
      <c r="H26" s="15">
        <v>38</v>
      </c>
      <c r="I26" s="15">
        <v>100</v>
      </c>
      <c r="J26" s="15">
        <f t="shared" ref="J26" si="4">I26/2</f>
        <v>50</v>
      </c>
      <c r="K26" s="15">
        <f t="shared" ref="K26" si="5">H26+J26</f>
        <v>88</v>
      </c>
      <c r="L26" s="15">
        <f t="shared" si="3"/>
        <v>88</v>
      </c>
      <c r="M26" s="15">
        <v>5</v>
      </c>
      <c r="N26" s="15"/>
      <c r="O26" s="20" t="s">
        <v>128</v>
      </c>
    </row>
    <row r="27" spans="1:15" s="7" customFormat="1" ht="17.100000000000001" customHeight="1" x14ac:dyDescent="0.25">
      <c r="A27" s="109">
        <v>15</v>
      </c>
      <c r="B27" s="16" t="s">
        <v>120</v>
      </c>
      <c r="C27" s="15" t="s">
        <v>113</v>
      </c>
      <c r="D27" s="15">
        <v>2005</v>
      </c>
      <c r="E27" s="15"/>
      <c r="F27" s="53">
        <v>22.9</v>
      </c>
      <c r="G27" s="15">
        <v>4</v>
      </c>
      <c r="H27" s="15">
        <v>60</v>
      </c>
      <c r="I27" s="15">
        <v>196</v>
      </c>
      <c r="J27" s="15">
        <f>I27/2</f>
        <v>98</v>
      </c>
      <c r="K27" s="15">
        <f>H27+J27</f>
        <v>158</v>
      </c>
      <c r="L27" s="15">
        <f>K27*0.5</f>
        <v>79</v>
      </c>
      <c r="M27" s="15">
        <v>4</v>
      </c>
      <c r="N27" s="15"/>
      <c r="O27" s="20" t="s">
        <v>114</v>
      </c>
    </row>
    <row r="28" spans="1:15" s="7" customFormat="1" ht="17.100000000000001" customHeight="1" thickBot="1" x14ac:dyDescent="0.3">
      <c r="A28" s="110">
        <v>16</v>
      </c>
      <c r="B28" s="22" t="s">
        <v>202</v>
      </c>
      <c r="C28" s="27" t="s">
        <v>55</v>
      </c>
      <c r="D28" s="27">
        <v>2005</v>
      </c>
      <c r="E28" s="27"/>
      <c r="F28" s="59">
        <v>34.4</v>
      </c>
      <c r="G28" s="27">
        <v>4</v>
      </c>
      <c r="H28" s="27">
        <v>48</v>
      </c>
      <c r="I28" s="27">
        <v>175</v>
      </c>
      <c r="J28" s="27">
        <f t="shared" si="1"/>
        <v>87.5</v>
      </c>
      <c r="K28" s="27">
        <f t="shared" si="2"/>
        <v>135.5</v>
      </c>
      <c r="L28" s="27">
        <f>K28*0.5</f>
        <v>67.75</v>
      </c>
      <c r="M28" s="27">
        <v>3</v>
      </c>
      <c r="N28" s="27"/>
      <c r="O28" s="24" t="s">
        <v>194</v>
      </c>
    </row>
  </sheetData>
  <mergeCells count="24">
    <mergeCell ref="M11:M12"/>
    <mergeCell ref="N11:N12"/>
    <mergeCell ref="A1:O1"/>
    <mergeCell ref="A2:O2"/>
    <mergeCell ref="A4:O4"/>
    <mergeCell ref="A5:O5"/>
    <mergeCell ref="A6:O6"/>
    <mergeCell ref="A3:O3"/>
    <mergeCell ref="A7:O7"/>
    <mergeCell ref="A11:A12"/>
    <mergeCell ref="B11:B12"/>
    <mergeCell ref="A8:O8"/>
    <mergeCell ref="C11:C12"/>
    <mergeCell ref="L9:O9"/>
    <mergeCell ref="L10:O10"/>
    <mergeCell ref="D11:D12"/>
    <mergeCell ref="E11:E12"/>
    <mergeCell ref="F11:F12"/>
    <mergeCell ref="O11:O12"/>
    <mergeCell ref="G11:G12"/>
    <mergeCell ref="H11:H12"/>
    <mergeCell ref="I11:J11"/>
    <mergeCell ref="K11:K12"/>
    <mergeCell ref="L11:L12"/>
  </mergeCells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7" workbookViewId="0">
      <selection activeCell="K17" sqref="K17"/>
    </sheetView>
  </sheetViews>
  <sheetFormatPr defaultRowHeight="12.75" x14ac:dyDescent="0.2"/>
  <cols>
    <col min="1" max="1" width="7.140625" customWidth="1"/>
    <col min="2" max="2" width="19.5703125" customWidth="1"/>
    <col min="3" max="3" width="13.42578125" customWidth="1"/>
    <col min="4" max="4" width="7" customWidth="1"/>
    <col min="5" max="5" width="7.85546875" customWidth="1"/>
    <col min="6" max="6" width="10" customWidth="1"/>
    <col min="7" max="7" width="6.85546875" customWidth="1"/>
    <col min="8" max="9" width="11.7109375" customWidth="1"/>
    <col min="10" max="10" width="11.28515625" customWidth="1"/>
    <col min="11" max="11" width="10.42578125" style="3" customWidth="1"/>
    <col min="12" max="12" width="15.5703125" customWidth="1"/>
  </cols>
  <sheetData>
    <row r="1" spans="1:15" ht="18.75" customHeight="1" x14ac:dyDescent="0.2">
      <c r="A1" s="154" t="s">
        <v>42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5" ht="18.75" customHeight="1" x14ac:dyDescent="0.2">
      <c r="A2" s="154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5" ht="18.75" customHeight="1" x14ac:dyDescent="0.2">
      <c r="A3" s="154" t="s">
        <v>58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5" ht="17.25" customHeight="1" x14ac:dyDescent="0.2">
      <c r="A4" s="154" t="s">
        <v>11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5" ht="17.25" customHeight="1" x14ac:dyDescent="0.25">
      <c r="A5" s="1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5" ht="17.25" customHeight="1" x14ac:dyDescent="0.3">
      <c r="A6" s="156" t="s">
        <v>12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73"/>
      <c r="N6" s="73"/>
      <c r="O6" s="73"/>
    </row>
    <row r="7" spans="1:15" ht="17.25" customHeight="1" x14ac:dyDescent="0.2">
      <c r="A7" s="151" t="s">
        <v>25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5" ht="17.25" customHeight="1" x14ac:dyDescent="0.2">
      <c r="A8" s="151" t="s">
        <v>71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5" ht="16.5" customHeight="1" x14ac:dyDescent="0.25">
      <c r="A9" s="42" t="s">
        <v>59</v>
      </c>
      <c r="B9" s="43"/>
      <c r="C9" s="43"/>
      <c r="D9" s="43"/>
      <c r="E9" s="43"/>
      <c r="F9" s="43"/>
      <c r="G9" s="43"/>
      <c r="H9" s="43"/>
      <c r="I9" s="74"/>
      <c r="J9" s="161" t="s">
        <v>189</v>
      </c>
      <c r="K9" s="161"/>
      <c r="L9" s="161"/>
      <c r="M9" s="3"/>
      <c r="N9" s="3"/>
      <c r="O9" s="3"/>
    </row>
    <row r="10" spans="1:15" ht="16.5" customHeight="1" x14ac:dyDescent="0.25">
      <c r="A10" s="44" t="s">
        <v>41</v>
      </c>
      <c r="B10" s="43"/>
      <c r="C10" s="43"/>
      <c r="D10" s="43"/>
      <c r="E10" s="43"/>
      <c r="F10" s="43"/>
      <c r="G10" s="43"/>
      <c r="H10" s="43"/>
      <c r="I10" s="74"/>
      <c r="J10" s="202" t="s">
        <v>45</v>
      </c>
      <c r="K10" s="202"/>
      <c r="L10" s="202"/>
      <c r="M10" s="3"/>
      <c r="N10" s="3"/>
      <c r="O10" s="3"/>
    </row>
    <row r="11" spans="1:15" ht="16.5" customHeight="1" thickBot="1" x14ac:dyDescent="0.3">
      <c r="A11" s="44"/>
      <c r="B11" s="43"/>
      <c r="C11" s="43"/>
      <c r="D11" s="43"/>
      <c r="E11" s="43"/>
      <c r="F11" s="43"/>
      <c r="G11" s="43"/>
      <c r="H11" s="43"/>
      <c r="I11" s="74"/>
      <c r="J11" s="43"/>
      <c r="K11" s="68"/>
      <c r="L11" s="68"/>
      <c r="M11" s="9"/>
      <c r="N11" s="9"/>
      <c r="O11" s="9"/>
    </row>
    <row r="12" spans="1:15" ht="36.75" customHeight="1" x14ac:dyDescent="0.2">
      <c r="A12" s="194" t="s">
        <v>6</v>
      </c>
      <c r="B12" s="152" t="s">
        <v>0</v>
      </c>
      <c r="C12" s="152" t="s">
        <v>1</v>
      </c>
      <c r="D12" s="164" t="s">
        <v>13</v>
      </c>
      <c r="E12" s="164" t="s">
        <v>14</v>
      </c>
      <c r="F12" s="164" t="s">
        <v>7</v>
      </c>
      <c r="G12" s="164" t="s">
        <v>8</v>
      </c>
      <c r="H12" s="196" t="s">
        <v>187</v>
      </c>
      <c r="I12" s="196" t="s">
        <v>188</v>
      </c>
      <c r="J12" s="164" t="s">
        <v>9</v>
      </c>
      <c r="K12" s="164" t="s">
        <v>18</v>
      </c>
      <c r="L12" s="167" t="s">
        <v>10</v>
      </c>
    </row>
    <row r="13" spans="1:15" ht="33" customHeight="1" thickBot="1" x14ac:dyDescent="0.25">
      <c r="A13" s="195"/>
      <c r="B13" s="153"/>
      <c r="C13" s="153"/>
      <c r="D13" s="166"/>
      <c r="E13" s="166"/>
      <c r="F13" s="165"/>
      <c r="G13" s="166"/>
      <c r="H13" s="201"/>
      <c r="I13" s="166"/>
      <c r="J13" s="166"/>
      <c r="K13" s="166"/>
      <c r="L13" s="168"/>
    </row>
    <row r="14" spans="1:15" ht="17.100000000000001" customHeight="1" thickBot="1" x14ac:dyDescent="0.3">
      <c r="A14" s="198" t="s">
        <v>30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1:15" s="1" customFormat="1" ht="17.100000000000001" customHeight="1" thickBot="1" x14ac:dyDescent="0.3">
      <c r="A15" s="128">
        <v>1</v>
      </c>
      <c r="B15" s="130" t="s">
        <v>81</v>
      </c>
      <c r="C15" s="125" t="s">
        <v>49</v>
      </c>
      <c r="D15" s="125">
        <v>1997</v>
      </c>
      <c r="E15" s="125"/>
      <c r="F15" s="126">
        <v>53</v>
      </c>
      <c r="G15" s="124">
        <v>16</v>
      </c>
      <c r="H15" s="125">
        <v>135</v>
      </c>
      <c r="I15" s="125">
        <f>H15*2</f>
        <v>270</v>
      </c>
      <c r="J15" s="125">
        <v>20</v>
      </c>
      <c r="K15" s="125">
        <v>1</v>
      </c>
      <c r="L15" s="127" t="s">
        <v>78</v>
      </c>
    </row>
    <row r="16" spans="1:15" s="1" customFormat="1" ht="17.100000000000001" customHeight="1" thickBot="1" x14ac:dyDescent="0.3">
      <c r="A16" s="198" t="s">
        <v>31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1:12" s="1" customFormat="1" ht="17.100000000000001" customHeight="1" thickBot="1" x14ac:dyDescent="0.3">
      <c r="A17" s="128">
        <v>1</v>
      </c>
      <c r="B17" s="129" t="s">
        <v>92</v>
      </c>
      <c r="C17" s="125" t="s">
        <v>56</v>
      </c>
      <c r="D17" s="125">
        <v>1997</v>
      </c>
      <c r="E17" s="125"/>
      <c r="F17" s="126">
        <v>56.5</v>
      </c>
      <c r="G17" s="124">
        <v>16</v>
      </c>
      <c r="H17" s="125">
        <v>115</v>
      </c>
      <c r="I17" s="125">
        <f>H17*2</f>
        <v>230</v>
      </c>
      <c r="J17" s="125">
        <v>20</v>
      </c>
      <c r="K17" s="125">
        <v>1</v>
      </c>
      <c r="L17" s="127" t="s">
        <v>184</v>
      </c>
    </row>
    <row r="18" spans="1:12" s="1" customFormat="1" ht="17.100000000000001" customHeight="1" thickBot="1" x14ac:dyDescent="0.3">
      <c r="A18" s="198" t="s">
        <v>192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1:12" s="1" customFormat="1" ht="17.100000000000001" customHeight="1" thickBot="1" x14ac:dyDescent="0.3">
      <c r="A19" s="122">
        <v>1</v>
      </c>
      <c r="B19" s="123" t="s">
        <v>82</v>
      </c>
      <c r="C19" s="124" t="s">
        <v>49</v>
      </c>
      <c r="D19" s="125">
        <v>1999</v>
      </c>
      <c r="E19" s="125"/>
      <c r="F19" s="126">
        <v>60.7</v>
      </c>
      <c r="G19" s="124">
        <v>12</v>
      </c>
      <c r="H19" s="125">
        <v>263</v>
      </c>
      <c r="I19" s="125">
        <f>H19*1</f>
        <v>263</v>
      </c>
      <c r="J19" s="125">
        <v>20</v>
      </c>
      <c r="K19" s="123"/>
      <c r="L19" s="127" t="s">
        <v>78</v>
      </c>
    </row>
    <row r="20" spans="1:12" s="1" customFormat="1" ht="17.100000000000001" customHeight="1" x14ac:dyDescent="0.2">
      <c r="F20" s="93"/>
      <c r="G20" s="93"/>
      <c r="K20" s="2"/>
    </row>
    <row r="21" spans="1:12" s="1" customFormat="1" ht="17.100000000000001" customHeight="1" x14ac:dyDescent="0.2">
      <c r="K21" s="2"/>
    </row>
    <row r="22" spans="1:12" s="1" customFormat="1" ht="17.100000000000001" customHeight="1" x14ac:dyDescent="0.2">
      <c r="K22" s="2"/>
    </row>
    <row r="23" spans="1:12" s="1" customFormat="1" ht="17.100000000000001" customHeight="1" x14ac:dyDescent="0.2">
      <c r="K23" s="2"/>
    </row>
    <row r="25" spans="1:12" x14ac:dyDescent="0.2">
      <c r="C25" s="197"/>
      <c r="D25" s="197"/>
      <c r="E25" s="197"/>
      <c r="F25" s="197"/>
      <c r="G25" s="197"/>
      <c r="H25" s="197"/>
      <c r="I25" s="77"/>
    </row>
    <row r="26" spans="1:12" x14ac:dyDescent="0.2">
      <c r="C26" s="197"/>
      <c r="D26" s="197"/>
      <c r="E26" s="197"/>
      <c r="F26" s="197"/>
      <c r="G26" s="197"/>
      <c r="H26" s="197"/>
      <c r="I26" s="77"/>
    </row>
    <row r="27" spans="1:12" x14ac:dyDescent="0.2">
      <c r="C27" s="197"/>
      <c r="D27" s="197"/>
      <c r="E27" s="197"/>
      <c r="F27" s="197"/>
      <c r="G27" s="197"/>
      <c r="H27" s="197"/>
      <c r="I27" s="77"/>
    </row>
    <row r="30" spans="1:12" x14ac:dyDescent="0.2">
      <c r="B30" s="200"/>
      <c r="C30" s="200"/>
      <c r="D30" s="200"/>
      <c r="E30" s="200"/>
      <c r="F30" s="200"/>
      <c r="G30" s="200"/>
    </row>
  </sheetData>
  <mergeCells count="29">
    <mergeCell ref="J9:L9"/>
    <mergeCell ref="B30:G30"/>
    <mergeCell ref="H12:H13"/>
    <mergeCell ref="K12:K13"/>
    <mergeCell ref="C12:C13"/>
    <mergeCell ref="C25:H25"/>
    <mergeCell ref="E12:E13"/>
    <mergeCell ref="J10:L10"/>
    <mergeCell ref="A1:L1"/>
    <mergeCell ref="A2:L2"/>
    <mergeCell ref="A3:L3"/>
    <mergeCell ref="A4:L4"/>
    <mergeCell ref="C27:H27"/>
    <mergeCell ref="B5:L5"/>
    <mergeCell ref="B12:B13"/>
    <mergeCell ref="G12:G13"/>
    <mergeCell ref="L12:L13"/>
    <mergeCell ref="A14:L14"/>
    <mergeCell ref="A16:L16"/>
    <mergeCell ref="A18:L18"/>
    <mergeCell ref="C26:H26"/>
    <mergeCell ref="A6:L6"/>
    <mergeCell ref="A7:L7"/>
    <mergeCell ref="A8:L8"/>
    <mergeCell ref="A12:A13"/>
    <mergeCell ref="J12:J13"/>
    <mergeCell ref="D12:D13"/>
    <mergeCell ref="F12:F13"/>
    <mergeCell ref="I12:I13"/>
  </mergeCells>
  <phoneticPr fontId="3" type="noConversion"/>
  <pageMargins left="1.0236220472440944" right="0.43307086614173229" top="0.35433070866141736" bottom="0.35433070866141736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1" workbookViewId="0">
      <selection activeCell="H27" sqref="H27"/>
    </sheetView>
  </sheetViews>
  <sheetFormatPr defaultRowHeight="12.75" x14ac:dyDescent="0.2"/>
  <cols>
    <col min="2" max="2" width="23.28515625" customWidth="1"/>
    <col min="3" max="3" width="13" customWidth="1"/>
    <col min="4" max="4" width="7.140625" customWidth="1"/>
    <col min="5" max="5" width="7.28515625" customWidth="1"/>
    <col min="6" max="6" width="10" customWidth="1"/>
    <col min="7" max="7" width="6.140625" customWidth="1"/>
    <col min="8" max="8" width="10" customWidth="1"/>
    <col min="9" max="9" width="9" customWidth="1"/>
    <col min="10" max="10" width="11.28515625" customWidth="1"/>
    <col min="11" max="11" width="9.85546875" style="3" customWidth="1"/>
    <col min="12" max="12" width="16.85546875" customWidth="1"/>
  </cols>
  <sheetData>
    <row r="1" spans="1:15" ht="18.75" customHeight="1" x14ac:dyDescent="0.2">
      <c r="A1" s="154" t="s">
        <v>42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5" ht="18.75" customHeight="1" x14ac:dyDescent="0.2">
      <c r="A2" s="154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5" ht="18.75" customHeight="1" x14ac:dyDescent="0.2">
      <c r="A3" s="154" t="s">
        <v>58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5" ht="17.25" customHeight="1" x14ac:dyDescent="0.2">
      <c r="A4" s="154" t="s">
        <v>11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5" ht="17.25" customHeight="1" x14ac:dyDescent="0.25">
      <c r="A5" s="1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5" ht="17.25" customHeight="1" x14ac:dyDescent="0.2">
      <c r="A6" s="203" t="s">
        <v>12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15" ht="17.25" customHeight="1" x14ac:dyDescent="0.2">
      <c r="A7" s="151" t="s">
        <v>25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5" ht="17.25" customHeight="1" x14ac:dyDescent="0.2">
      <c r="A8" s="151" t="s">
        <v>66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5" ht="16.5" customHeight="1" x14ac:dyDescent="0.25">
      <c r="A9" s="42" t="s">
        <v>59</v>
      </c>
      <c r="B9" s="43"/>
      <c r="C9" s="43"/>
      <c r="D9" s="43"/>
      <c r="E9" s="43"/>
      <c r="F9" s="43"/>
      <c r="G9" s="43"/>
      <c r="H9" s="43"/>
      <c r="I9" s="74"/>
      <c r="J9" s="161" t="s">
        <v>189</v>
      </c>
      <c r="K9" s="161"/>
      <c r="L9" s="161"/>
      <c r="M9" s="3"/>
      <c r="N9" s="3"/>
      <c r="O9" s="3"/>
    </row>
    <row r="10" spans="1:15" ht="16.5" customHeight="1" x14ac:dyDescent="0.25">
      <c r="A10" s="44" t="s">
        <v>41</v>
      </c>
      <c r="B10" s="43"/>
      <c r="C10" s="43"/>
      <c r="D10" s="43"/>
      <c r="E10" s="43"/>
      <c r="F10" s="43"/>
      <c r="G10" s="43"/>
      <c r="H10" s="43"/>
      <c r="I10" s="74"/>
      <c r="J10" s="161" t="s">
        <v>47</v>
      </c>
      <c r="K10" s="161"/>
      <c r="L10" s="161"/>
      <c r="M10" s="3"/>
      <c r="N10" s="3"/>
      <c r="O10" s="3"/>
    </row>
    <row r="11" spans="1:15" ht="16.5" customHeight="1" thickBot="1" x14ac:dyDescent="0.3">
      <c r="A11" s="44"/>
      <c r="B11" s="43"/>
      <c r="C11" s="43"/>
      <c r="D11" s="43"/>
      <c r="E11" s="43"/>
      <c r="F11" s="43"/>
      <c r="G11" s="43"/>
      <c r="H11" s="43"/>
      <c r="I11" s="74"/>
      <c r="J11" s="43"/>
      <c r="K11" s="44"/>
      <c r="L11" s="44"/>
      <c r="M11" s="9"/>
      <c r="N11" s="9"/>
      <c r="O11" s="9"/>
    </row>
    <row r="12" spans="1:15" ht="36.75" customHeight="1" x14ac:dyDescent="0.2">
      <c r="A12" s="194" t="s">
        <v>6</v>
      </c>
      <c r="B12" s="152" t="s">
        <v>0</v>
      </c>
      <c r="C12" s="152" t="s">
        <v>1</v>
      </c>
      <c r="D12" s="164" t="s">
        <v>13</v>
      </c>
      <c r="E12" s="164" t="s">
        <v>14</v>
      </c>
      <c r="F12" s="164" t="s">
        <v>7</v>
      </c>
      <c r="G12" s="164" t="s">
        <v>8</v>
      </c>
      <c r="H12" s="196" t="s">
        <v>187</v>
      </c>
      <c r="I12" s="196" t="s">
        <v>188</v>
      </c>
      <c r="J12" s="164" t="s">
        <v>9</v>
      </c>
      <c r="K12" s="164" t="s">
        <v>18</v>
      </c>
      <c r="L12" s="167" t="s">
        <v>10</v>
      </c>
    </row>
    <row r="13" spans="1:15" ht="33" customHeight="1" thickBot="1" x14ac:dyDescent="0.25">
      <c r="A13" s="195"/>
      <c r="B13" s="153"/>
      <c r="C13" s="153"/>
      <c r="D13" s="166"/>
      <c r="E13" s="166"/>
      <c r="F13" s="165"/>
      <c r="G13" s="166"/>
      <c r="H13" s="201"/>
      <c r="I13" s="166"/>
      <c r="J13" s="166"/>
      <c r="K13" s="166"/>
      <c r="L13" s="168"/>
    </row>
    <row r="14" spans="1:15" ht="17.100000000000001" customHeight="1" thickBot="1" x14ac:dyDescent="0.3">
      <c r="A14" s="198" t="s">
        <v>203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1:15" s="1" customFormat="1" ht="17.100000000000001" customHeight="1" x14ac:dyDescent="0.25">
      <c r="A15" s="101">
        <v>1</v>
      </c>
      <c r="B15" s="28" t="s">
        <v>98</v>
      </c>
      <c r="C15" s="29" t="s">
        <v>56</v>
      </c>
      <c r="D15" s="29">
        <v>1999</v>
      </c>
      <c r="E15" s="29"/>
      <c r="F15" s="92">
        <v>47.5</v>
      </c>
      <c r="G15" s="91">
        <v>8</v>
      </c>
      <c r="H15" s="29">
        <v>180</v>
      </c>
      <c r="I15" s="29">
        <f>H15*1</f>
        <v>180</v>
      </c>
      <c r="J15" s="29">
        <v>20</v>
      </c>
      <c r="K15" s="29"/>
      <c r="L15" s="30" t="s">
        <v>184</v>
      </c>
    </row>
    <row r="16" spans="1:15" s="1" customFormat="1" ht="17.100000000000001" customHeight="1" thickBot="1" x14ac:dyDescent="0.3">
      <c r="A16" s="111">
        <v>2</v>
      </c>
      <c r="B16" s="66" t="s">
        <v>110</v>
      </c>
      <c r="C16" s="62" t="s">
        <v>51</v>
      </c>
      <c r="D16" s="62">
        <v>2001</v>
      </c>
      <c r="E16" s="62"/>
      <c r="F16" s="78">
        <v>45.6</v>
      </c>
      <c r="G16" s="100">
        <v>8</v>
      </c>
      <c r="H16" s="62">
        <v>88</v>
      </c>
      <c r="I16" s="62">
        <f>H16*1</f>
        <v>88</v>
      </c>
      <c r="J16" s="62">
        <v>18</v>
      </c>
      <c r="K16" s="62"/>
      <c r="L16" s="64" t="s">
        <v>102</v>
      </c>
    </row>
    <row r="17" spans="1:12" s="1" customFormat="1" ht="17.100000000000001" customHeight="1" thickBot="1" x14ac:dyDescent="0.3">
      <c r="A17" s="198" t="s">
        <v>204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1:12" s="1" customFormat="1" ht="17.100000000000001" customHeight="1" x14ac:dyDescent="0.25">
      <c r="A18" s="101">
        <v>1</v>
      </c>
      <c r="B18" s="33" t="s">
        <v>159</v>
      </c>
      <c r="C18" s="29" t="s">
        <v>53</v>
      </c>
      <c r="D18" s="29">
        <v>2000</v>
      </c>
      <c r="E18" s="29"/>
      <c r="F18" s="92">
        <v>51.75</v>
      </c>
      <c r="G18" s="91">
        <v>8</v>
      </c>
      <c r="H18" s="29">
        <v>219</v>
      </c>
      <c r="I18" s="29">
        <f>H18*1</f>
        <v>219</v>
      </c>
      <c r="J18" s="29">
        <v>20</v>
      </c>
      <c r="K18" s="29"/>
      <c r="L18" s="30" t="s">
        <v>160</v>
      </c>
    </row>
    <row r="19" spans="1:12" s="1" customFormat="1" ht="17.100000000000001" customHeight="1" thickBot="1" x14ac:dyDescent="0.3">
      <c r="A19" s="198" t="s">
        <v>26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1:12" s="1" customFormat="1" ht="17.100000000000001" customHeight="1" thickBot="1" x14ac:dyDescent="0.3">
      <c r="A20" s="122">
        <v>1</v>
      </c>
      <c r="B20" s="123" t="s">
        <v>161</v>
      </c>
      <c r="C20" s="124" t="s">
        <v>53</v>
      </c>
      <c r="D20" s="124">
        <v>2000</v>
      </c>
      <c r="E20" s="124"/>
      <c r="F20" s="126">
        <v>55.6</v>
      </c>
      <c r="G20" s="124">
        <v>8</v>
      </c>
      <c r="H20" s="125">
        <v>252</v>
      </c>
      <c r="I20" s="125">
        <f>H20*1</f>
        <v>252</v>
      </c>
      <c r="J20" s="125">
        <v>20</v>
      </c>
      <c r="K20" s="123"/>
      <c r="L20" s="132" t="s">
        <v>160</v>
      </c>
    </row>
    <row r="21" spans="1:12" s="1" customFormat="1" ht="17.100000000000001" customHeight="1" thickBot="1" x14ac:dyDescent="0.3">
      <c r="A21" s="198" t="s">
        <v>33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</row>
    <row r="22" spans="1:12" s="1" customFormat="1" ht="17.100000000000001" customHeight="1" thickBot="1" x14ac:dyDescent="0.3">
      <c r="A22" s="128">
        <v>1</v>
      </c>
      <c r="B22" s="129" t="s">
        <v>99</v>
      </c>
      <c r="C22" s="125" t="s">
        <v>56</v>
      </c>
      <c r="D22" s="125">
        <v>1999</v>
      </c>
      <c r="E22" s="126"/>
      <c r="F22" s="124">
        <v>66.7</v>
      </c>
      <c r="G22" s="125">
        <v>12</v>
      </c>
      <c r="H22" s="125">
        <v>66</v>
      </c>
      <c r="I22" s="125">
        <f>H22*2</f>
        <v>132</v>
      </c>
      <c r="J22" s="125">
        <v>20</v>
      </c>
      <c r="K22" s="125"/>
      <c r="L22" s="127" t="s">
        <v>184</v>
      </c>
    </row>
    <row r="23" spans="1:12" s="1" customFormat="1" ht="17.100000000000001" customHeight="1" x14ac:dyDescent="0.2">
      <c r="K23" s="2"/>
    </row>
    <row r="24" spans="1:12" s="1" customFormat="1" ht="17.100000000000001" customHeight="1" x14ac:dyDescent="0.2">
      <c r="K24" s="2"/>
    </row>
    <row r="25" spans="1:12" s="1" customFormat="1" ht="17.100000000000001" customHeight="1" x14ac:dyDescent="0.2">
      <c r="K25" s="2"/>
    </row>
    <row r="26" spans="1:12" s="1" customFormat="1" ht="17.100000000000001" customHeight="1" x14ac:dyDescent="0.2">
      <c r="K26" s="2"/>
    </row>
    <row r="28" spans="1:12" x14ac:dyDescent="0.2">
      <c r="C28" s="197"/>
      <c r="D28" s="197"/>
      <c r="E28" s="197"/>
      <c r="F28" s="197"/>
      <c r="G28" s="197"/>
      <c r="H28" s="197"/>
      <c r="I28" s="77"/>
    </row>
    <row r="29" spans="1:12" x14ac:dyDescent="0.2">
      <c r="C29" s="197"/>
      <c r="D29" s="197"/>
      <c r="E29" s="197"/>
      <c r="F29" s="197"/>
      <c r="G29" s="197"/>
      <c r="H29" s="197"/>
      <c r="I29" s="77"/>
    </row>
    <row r="30" spans="1:12" x14ac:dyDescent="0.2">
      <c r="C30" s="197"/>
      <c r="D30" s="197"/>
      <c r="E30" s="197"/>
      <c r="F30" s="197"/>
      <c r="G30" s="197"/>
      <c r="H30" s="197"/>
      <c r="I30" s="77"/>
    </row>
    <row r="33" spans="2:7" x14ac:dyDescent="0.2">
      <c r="B33" s="200"/>
      <c r="C33" s="200"/>
      <c r="D33" s="200"/>
      <c r="E33" s="200"/>
      <c r="F33" s="200"/>
      <c r="G33" s="200"/>
    </row>
  </sheetData>
  <mergeCells count="30">
    <mergeCell ref="A1:L1"/>
    <mergeCell ref="A2:L2"/>
    <mergeCell ref="A3:L3"/>
    <mergeCell ref="A4:L4"/>
    <mergeCell ref="J9:L9"/>
    <mergeCell ref="J10:L10"/>
    <mergeCell ref="A6:L6"/>
    <mergeCell ref="A7:L7"/>
    <mergeCell ref="B5:L5"/>
    <mergeCell ref="A12:A13"/>
    <mergeCell ref="B12:B13"/>
    <mergeCell ref="C12:C13"/>
    <mergeCell ref="D12:D13"/>
    <mergeCell ref="I12:I13"/>
    <mergeCell ref="A8:L8"/>
    <mergeCell ref="B33:G33"/>
    <mergeCell ref="H12:H13"/>
    <mergeCell ref="J12:J13"/>
    <mergeCell ref="A21:L21"/>
    <mergeCell ref="C28:H28"/>
    <mergeCell ref="L12:L13"/>
    <mergeCell ref="A14:L14"/>
    <mergeCell ref="A17:L17"/>
    <mergeCell ref="C29:H29"/>
    <mergeCell ref="C30:H30"/>
    <mergeCell ref="E12:E13"/>
    <mergeCell ref="K12:K13"/>
    <mergeCell ref="A19:L19"/>
    <mergeCell ref="F12:F13"/>
    <mergeCell ref="G12:G13"/>
  </mergeCells>
  <pageMargins left="1.0236220472440944" right="0.43307086614173229" top="0.35433070866141736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титульник</vt:lpstr>
      <vt:lpstr>ст юн58,63.68.</vt:lpstr>
      <vt:lpstr>ст юн73.78.85.+85</vt:lpstr>
      <vt:lpstr>юноши1999-2001</vt:lpstr>
      <vt:lpstr>юноши 1999-2001 (2)</vt:lpstr>
      <vt:lpstr>младшие юн 2002-2004</vt:lpstr>
      <vt:lpstr>младшие юн 2005</vt:lpstr>
      <vt:lpstr>старшие дев.</vt:lpstr>
      <vt:lpstr>девушки 1999-2001</vt:lpstr>
      <vt:lpstr>Младшие дев 2002 г.р.</vt:lpstr>
      <vt:lpstr>Команда</vt:lpstr>
      <vt:lpstr>Команда!Область_печати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простор</dc:creator>
  <cp:lastModifiedBy>fizvos2</cp:lastModifiedBy>
  <cp:lastPrinted>2015-04-05T12:46:51Z</cp:lastPrinted>
  <dcterms:created xsi:type="dcterms:W3CDTF">2011-12-11T19:13:08Z</dcterms:created>
  <dcterms:modified xsi:type="dcterms:W3CDTF">2015-04-06T06:15:07Z</dcterms:modified>
</cp:coreProperties>
</file>