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736" windowHeight="8496" activeTab="2"/>
  </bookViews>
  <sheets>
    <sheet name="Город" sheetId="2" r:id="rId1"/>
    <sheet name="2_эт_лич" sheetId="4" r:id="rId2"/>
    <sheet name="2_эт_ком" sheetId="5" r:id="rId3"/>
  </sheets>
  <externalReferences>
    <externalReference r:id="rId4"/>
  </externalReferences>
  <definedNames>
    <definedName name="_xlnm._FilterDatabase" localSheetId="2" hidden="1">'2_эт_ком'!#REF!</definedName>
    <definedName name="_xlnm._FilterDatabase" localSheetId="1" hidden="1">'2_эт_лич'!$A$1:$Q$49</definedName>
    <definedName name="_xlnm._FilterDatabase" localSheetId="0" hidden="1">Город!$A$1:$T$108</definedName>
    <definedName name="_xlnm.Print_Area" localSheetId="2">'2_эт_ком'!$A$1:$C$29</definedName>
    <definedName name="_xlnm.Print_Area" localSheetId="1">'2_эт_лич'!$A$1:$Q$59</definedName>
    <definedName name="_xlnm.Print_Area" localSheetId="0">Город!$D$1:$T$116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4" l="1"/>
  <c r="K36" i="4"/>
  <c r="I36" i="4"/>
  <c r="N36" i="4" s="1"/>
  <c r="M35" i="4"/>
  <c r="K35" i="4"/>
  <c r="I35" i="4"/>
  <c r="N35" i="4" s="1"/>
  <c r="P112" i="2" l="1"/>
  <c r="N112" i="2"/>
  <c r="L112" i="2"/>
  <c r="P110" i="2"/>
  <c r="N110" i="2"/>
  <c r="L110" i="2"/>
  <c r="P108" i="2"/>
  <c r="N108" i="2"/>
  <c r="L108" i="2"/>
  <c r="N107" i="2"/>
  <c r="L107" i="2"/>
  <c r="Q107" i="2" s="1"/>
  <c r="S107" i="2" s="1"/>
  <c r="P106" i="2"/>
  <c r="N106" i="2"/>
  <c r="L106" i="2"/>
  <c r="P105" i="2"/>
  <c r="N105" i="2"/>
  <c r="L105" i="2"/>
  <c r="P104" i="2"/>
  <c r="N104" i="2"/>
  <c r="L104" i="2"/>
  <c r="P103" i="2"/>
  <c r="N103" i="2"/>
  <c r="L103" i="2"/>
  <c r="Q103" i="2" s="1"/>
  <c r="S103" i="2" s="1"/>
  <c r="P102" i="2"/>
  <c r="N102" i="2"/>
  <c r="L102" i="2"/>
  <c r="P101" i="2"/>
  <c r="N101" i="2"/>
  <c r="L101" i="2"/>
  <c r="P99" i="2"/>
  <c r="N99" i="2"/>
  <c r="L99" i="2"/>
  <c r="P98" i="2"/>
  <c r="N98" i="2"/>
  <c r="L98" i="2"/>
  <c r="P97" i="2"/>
  <c r="N97" i="2"/>
  <c r="L97" i="2"/>
  <c r="P96" i="2"/>
  <c r="N96" i="2"/>
  <c r="L96" i="2"/>
  <c r="P95" i="2"/>
  <c r="N95" i="2"/>
  <c r="L95" i="2"/>
  <c r="P94" i="2"/>
  <c r="N94" i="2"/>
  <c r="L94" i="2"/>
  <c r="P93" i="2"/>
  <c r="N93" i="2"/>
  <c r="L93" i="2"/>
  <c r="P92" i="2"/>
  <c r="N92" i="2"/>
  <c r="L92" i="2"/>
  <c r="P91" i="2"/>
  <c r="N91" i="2"/>
  <c r="L91" i="2"/>
  <c r="P89" i="2"/>
  <c r="N89" i="2"/>
  <c r="L89" i="2"/>
  <c r="P88" i="2"/>
  <c r="N88" i="2"/>
  <c r="L88" i="2"/>
  <c r="P87" i="2"/>
  <c r="N87" i="2"/>
  <c r="L87" i="2"/>
  <c r="P86" i="2"/>
  <c r="N86" i="2"/>
  <c r="L86" i="2"/>
  <c r="P85" i="2"/>
  <c r="N85" i="2"/>
  <c r="L85" i="2"/>
  <c r="P84" i="2"/>
  <c r="N84" i="2"/>
  <c r="L84" i="2"/>
  <c r="P83" i="2"/>
  <c r="N83" i="2"/>
  <c r="L83" i="2"/>
  <c r="N81" i="2"/>
  <c r="L81" i="2"/>
  <c r="Q81" i="2" s="1"/>
  <c r="S81" i="2" s="1"/>
  <c r="P80" i="2"/>
  <c r="N80" i="2"/>
  <c r="L80" i="2"/>
  <c r="P79" i="2"/>
  <c r="N79" i="2"/>
  <c r="L79" i="2"/>
  <c r="P78" i="2"/>
  <c r="N78" i="2"/>
  <c r="L78" i="2"/>
  <c r="N77" i="2"/>
  <c r="L77" i="2"/>
  <c r="P76" i="2"/>
  <c r="N76" i="2"/>
  <c r="L76" i="2"/>
  <c r="P75" i="2"/>
  <c r="N75" i="2"/>
  <c r="L75" i="2"/>
  <c r="P74" i="2"/>
  <c r="N74" i="2"/>
  <c r="L74" i="2"/>
  <c r="P73" i="2"/>
  <c r="N73" i="2"/>
  <c r="L73" i="2"/>
  <c r="P72" i="2"/>
  <c r="N72" i="2"/>
  <c r="L72" i="2"/>
  <c r="P71" i="2"/>
  <c r="N71" i="2"/>
  <c r="L71" i="2"/>
  <c r="P70" i="2"/>
  <c r="N70" i="2"/>
  <c r="L70" i="2"/>
  <c r="P69" i="2"/>
  <c r="N69" i="2"/>
  <c r="L69" i="2"/>
  <c r="P68" i="2"/>
  <c r="N68" i="2"/>
  <c r="L68" i="2"/>
  <c r="P67" i="2"/>
  <c r="N67" i="2"/>
  <c r="L67" i="2"/>
  <c r="P65" i="2"/>
  <c r="N65" i="2"/>
  <c r="L65" i="2"/>
  <c r="Q65" i="2" s="1"/>
  <c r="S65" i="2" s="1"/>
  <c r="P64" i="2"/>
  <c r="N64" i="2"/>
  <c r="L64" i="2"/>
  <c r="P63" i="2"/>
  <c r="N63" i="2"/>
  <c r="L63" i="2"/>
  <c r="P62" i="2"/>
  <c r="N62" i="2"/>
  <c r="L62" i="2"/>
  <c r="P61" i="2"/>
  <c r="N61" i="2"/>
  <c r="L61" i="2"/>
  <c r="Q61" i="2" s="1"/>
  <c r="S61" i="2" s="1"/>
  <c r="P60" i="2"/>
  <c r="N60" i="2"/>
  <c r="L60" i="2"/>
  <c r="P59" i="2"/>
  <c r="N59" i="2"/>
  <c r="L59" i="2"/>
  <c r="P56" i="2"/>
  <c r="N56" i="2"/>
  <c r="L56" i="2"/>
  <c r="P55" i="2"/>
  <c r="N55" i="2"/>
  <c r="L55" i="2"/>
  <c r="Q55" i="2" s="1"/>
  <c r="S55" i="2" s="1"/>
  <c r="P54" i="2"/>
  <c r="N54" i="2"/>
  <c r="L54" i="2"/>
  <c r="N53" i="2"/>
  <c r="L53" i="2"/>
  <c r="P52" i="2"/>
  <c r="N52" i="2"/>
  <c r="L52" i="2"/>
  <c r="P51" i="2"/>
  <c r="N51" i="2"/>
  <c r="P49" i="2"/>
  <c r="N49" i="2"/>
  <c r="L49" i="2"/>
  <c r="P48" i="2"/>
  <c r="N48" i="2"/>
  <c r="L48" i="2"/>
  <c r="P47" i="2"/>
  <c r="N47" i="2"/>
  <c r="L47" i="2"/>
  <c r="P46" i="2"/>
  <c r="L46" i="2"/>
  <c r="P45" i="2"/>
  <c r="N45" i="2"/>
  <c r="L45" i="2"/>
  <c r="P43" i="2"/>
  <c r="N43" i="2"/>
  <c r="L43" i="2"/>
  <c r="P42" i="2"/>
  <c r="N42" i="2"/>
  <c r="L42" i="2"/>
  <c r="P41" i="2"/>
  <c r="N41" i="2"/>
  <c r="L41" i="2"/>
  <c r="P40" i="2"/>
  <c r="N40" i="2"/>
  <c r="L40" i="2"/>
  <c r="P39" i="2"/>
  <c r="N39" i="2"/>
  <c r="L39" i="2"/>
  <c r="P38" i="2"/>
  <c r="L38" i="2"/>
  <c r="P36" i="2"/>
  <c r="N36" i="2"/>
  <c r="L36" i="2"/>
  <c r="Q36" i="2" s="1"/>
  <c r="S36" i="2" s="1"/>
  <c r="P35" i="2"/>
  <c r="N35" i="2"/>
  <c r="L35" i="2"/>
  <c r="P34" i="2"/>
  <c r="N34" i="2"/>
  <c r="L34" i="2"/>
  <c r="P33" i="2"/>
  <c r="N33" i="2"/>
  <c r="L33" i="2"/>
  <c r="P32" i="2"/>
  <c r="L32" i="2"/>
  <c r="Q32" i="2" s="1"/>
  <c r="S32" i="2" s="1"/>
  <c r="P31" i="2"/>
  <c r="N31" i="2"/>
  <c r="L31" i="2"/>
  <c r="P29" i="2"/>
  <c r="N29" i="2"/>
  <c r="L29" i="2"/>
  <c r="P28" i="2"/>
  <c r="N28" i="2"/>
  <c r="L28" i="2"/>
  <c r="P27" i="2"/>
  <c r="N27" i="2"/>
  <c r="L27" i="2"/>
  <c r="P26" i="2"/>
  <c r="N26" i="2"/>
  <c r="L26" i="2"/>
  <c r="P25" i="2"/>
  <c r="N25" i="2"/>
  <c r="L25" i="2"/>
  <c r="P24" i="2"/>
  <c r="N24" i="2"/>
  <c r="L24" i="2"/>
  <c r="Q24" i="2" s="1"/>
  <c r="S24" i="2" s="1"/>
  <c r="P23" i="2"/>
  <c r="N23" i="2"/>
  <c r="L23" i="2"/>
  <c r="P22" i="2"/>
  <c r="Q22" i="2" s="1"/>
  <c r="S22" i="2" s="1"/>
  <c r="N22" i="2"/>
  <c r="L22" i="2"/>
  <c r="P21" i="2"/>
  <c r="L21" i="2"/>
  <c r="Q21" i="2" s="1"/>
  <c r="S21" i="2" s="1"/>
  <c r="P20" i="2"/>
  <c r="L20" i="2"/>
  <c r="P18" i="2"/>
  <c r="N18" i="2"/>
  <c r="L18" i="2"/>
  <c r="P17" i="2"/>
  <c r="N17" i="2"/>
  <c r="L17" i="2"/>
  <c r="P16" i="2"/>
  <c r="N16" i="2"/>
  <c r="L16" i="2"/>
  <c r="P15" i="2"/>
  <c r="N15" i="2"/>
  <c r="L15" i="2"/>
  <c r="P14" i="2"/>
  <c r="N14" i="2"/>
  <c r="L14" i="2"/>
  <c r="P13" i="2"/>
  <c r="N13" i="2"/>
  <c r="L13" i="2"/>
  <c r="P12" i="2"/>
  <c r="N12" i="2"/>
  <c r="L12" i="2"/>
  <c r="P11" i="2"/>
  <c r="N11" i="2"/>
  <c r="L11" i="2"/>
  <c r="P10" i="2"/>
  <c r="N10" i="2"/>
  <c r="L10" i="2"/>
  <c r="Q11" i="2" l="1"/>
  <c r="S11" i="2" s="1"/>
  <c r="Q18" i="2"/>
  <c r="S18" i="2" s="1"/>
  <c r="Q93" i="2"/>
  <c r="S93" i="2" s="1"/>
  <c r="Q26" i="2"/>
  <c r="S26" i="2" s="1"/>
  <c r="Q29" i="2"/>
  <c r="S29" i="2" s="1"/>
  <c r="Q38" i="2"/>
  <c r="S38" i="2" s="1"/>
  <c r="Q41" i="2"/>
  <c r="S41" i="2" s="1"/>
  <c r="Q46" i="2"/>
  <c r="S46" i="2" s="1"/>
  <c r="Q68" i="2"/>
  <c r="S68" i="2" s="1"/>
  <c r="Q85" i="2"/>
  <c r="S85" i="2" s="1"/>
  <c r="Q87" i="2"/>
  <c r="S87" i="2" s="1"/>
  <c r="Q16" i="2"/>
  <c r="S16" i="2" s="1"/>
  <c r="Q79" i="2"/>
  <c r="S79" i="2" s="1"/>
  <c r="Q35" i="2"/>
  <c r="S35" i="2" s="1"/>
  <c r="Q48" i="2"/>
  <c r="S48" i="2" s="1"/>
  <c r="Q54" i="2"/>
  <c r="S54" i="2" s="1"/>
  <c r="Q74" i="2"/>
  <c r="S74" i="2" s="1"/>
  <c r="Q75" i="2"/>
  <c r="S75" i="2" s="1"/>
  <c r="Q105" i="2"/>
  <c r="S105" i="2" s="1"/>
  <c r="Q15" i="2"/>
  <c r="S15" i="2" s="1"/>
  <c r="Q56" i="2"/>
  <c r="S56" i="2" s="1"/>
  <c r="Q13" i="2"/>
  <c r="S13" i="2" s="1"/>
  <c r="Q31" i="2"/>
  <c r="S31" i="2" s="1"/>
  <c r="Q42" i="2"/>
  <c r="S42" i="2" s="1"/>
  <c r="Q43" i="2"/>
  <c r="S43" i="2" s="1"/>
  <c r="Q51" i="2"/>
  <c r="S51" i="2" s="1"/>
  <c r="Q70" i="2"/>
  <c r="S70" i="2" s="1"/>
  <c r="Q73" i="2"/>
  <c r="S73" i="2" s="1"/>
  <c r="Q77" i="2"/>
  <c r="S77" i="2" s="1"/>
  <c r="Q89" i="2"/>
  <c r="S89" i="2" s="1"/>
  <c r="Q94" i="2"/>
  <c r="S94" i="2" s="1"/>
  <c r="Q95" i="2"/>
  <c r="S95" i="2" s="1"/>
  <c r="Q98" i="2"/>
  <c r="S98" i="2" s="1"/>
  <c r="Q108" i="2"/>
  <c r="S108" i="2" s="1"/>
  <c r="Q17" i="2"/>
  <c r="S17" i="2" s="1"/>
  <c r="Q28" i="2"/>
  <c r="S28" i="2" s="1"/>
  <c r="Q34" i="2"/>
  <c r="S34" i="2" s="1"/>
  <c r="Q40" i="2"/>
  <c r="S40" i="2" s="1"/>
  <c r="Q60" i="2"/>
  <c r="S60" i="2" s="1"/>
  <c r="Q62" i="2"/>
  <c r="S62" i="2" s="1"/>
  <c r="Q72" i="2"/>
  <c r="S72" i="2" s="1"/>
  <c r="Q92" i="2"/>
  <c r="S92" i="2" s="1"/>
  <c r="Q97" i="2"/>
  <c r="S97" i="2" s="1"/>
  <c r="Q99" i="2"/>
  <c r="S99" i="2" s="1"/>
  <c r="Q112" i="2"/>
  <c r="S112" i="2" s="1"/>
  <c r="Q10" i="2"/>
  <c r="S10" i="2" s="1"/>
  <c r="Q12" i="2"/>
  <c r="S12" i="2" s="1"/>
  <c r="Q23" i="2"/>
  <c r="S23" i="2" s="1"/>
  <c r="Q45" i="2"/>
  <c r="S45" i="2" s="1"/>
  <c r="Q53" i="2"/>
  <c r="S53" i="2" s="1"/>
  <c r="Q59" i="2"/>
  <c r="S59" i="2" s="1"/>
  <c r="Q64" i="2"/>
  <c r="S64" i="2" s="1"/>
  <c r="Q67" i="2"/>
  <c r="S67" i="2" s="1"/>
  <c r="Q76" i="2"/>
  <c r="S76" i="2" s="1"/>
  <c r="Q84" i="2"/>
  <c r="S84" i="2" s="1"/>
  <c r="Q86" i="2"/>
  <c r="S86" i="2" s="1"/>
  <c r="Q96" i="2"/>
  <c r="S96" i="2" s="1"/>
  <c r="Q102" i="2"/>
  <c r="S102" i="2" s="1"/>
  <c r="Q104" i="2"/>
  <c r="S104" i="2" s="1"/>
  <c r="Q14" i="2"/>
  <c r="S14" i="2" s="1"/>
  <c r="Q20" i="2"/>
  <c r="S20" i="2" s="1"/>
  <c r="Q25" i="2"/>
  <c r="S25" i="2" s="1"/>
  <c r="Q27" i="2"/>
  <c r="S27" i="2" s="1"/>
  <c r="Q33" i="2"/>
  <c r="S33" i="2" s="1"/>
  <c r="Q39" i="2"/>
  <c r="S39" i="2" s="1"/>
  <c r="Q47" i="2"/>
  <c r="S47" i="2" s="1"/>
  <c r="Q49" i="2"/>
  <c r="S49" i="2" s="1"/>
  <c r="Q52" i="2"/>
  <c r="S52" i="2" s="1"/>
  <c r="Q63" i="2"/>
  <c r="S63" i="2" s="1"/>
  <c r="Q69" i="2"/>
  <c r="S69" i="2" s="1"/>
  <c r="Q71" i="2"/>
  <c r="S71" i="2" s="1"/>
  <c r="Q78" i="2"/>
  <c r="S78" i="2" s="1"/>
  <c r="Q80" i="2"/>
  <c r="S80" i="2" s="1"/>
  <c r="Q83" i="2"/>
  <c r="S83" i="2" s="1"/>
  <c r="Q88" i="2"/>
  <c r="S88" i="2" s="1"/>
  <c r="Q91" i="2"/>
  <c r="S91" i="2" s="1"/>
  <c r="Q101" i="2"/>
  <c r="S101" i="2" s="1"/>
  <c r="Q106" i="2"/>
  <c r="S106" i="2" s="1"/>
  <c r="Q110" i="2"/>
  <c r="S110" i="2" s="1"/>
</calcChain>
</file>

<file path=xl/sharedStrings.xml><?xml version="1.0" encoding="utf-8"?>
<sst xmlns="http://schemas.openxmlformats.org/spreadsheetml/2006/main" count="1034" uniqueCount="209">
  <si>
    <t>Комитет по физической културе и спорту мэрии города Череповца
Муниципальное бюджетное учреждение дополнительного образования "Детско-юношеская спортивная школа №4"
Череповецкая городская общественная организация "Федерация полиатлона г. Череповца"</t>
  </si>
  <si>
    <t>Департамент физической культуры и спорта Вологодской области
Автономное учреждение физической культуры и спорта Вологодской области "Центр спортивной подготовки спортивных сборных команд области"
Вологодская областная федерация полиатлона</t>
  </si>
  <si>
    <t>Открытый Чемпионат и первенство города Череповца по полиатлону (зимнее троеборье)</t>
  </si>
  <si>
    <t>2 этап Кубка Вологодской области по полиатлону памяти А.И. Федякова,
зимнее троеборье (18 лет и старше)</t>
  </si>
  <si>
    <t>19-21 января 2018 г.</t>
  </si>
  <si>
    <t>г. Череповец</t>
  </si>
  <si>
    <t>Протокол соревнований личного первенства</t>
  </si>
  <si>
    <t>Женщины</t>
  </si>
  <si>
    <t>Мужчины</t>
  </si>
  <si>
    <t>Кубок</t>
  </si>
  <si>
    <t>Череповец</t>
  </si>
  <si>
    <t>Группа</t>
  </si>
  <si>
    <t>Место</t>
  </si>
  <si>
    <t>Спортсмен</t>
  </si>
  <si>
    <t>Разряд</t>
  </si>
  <si>
    <t>Год рож.</t>
  </si>
  <si>
    <t>Город, район</t>
  </si>
  <si>
    <t>Спортивный клуб</t>
  </si>
  <si>
    <t>Тренер</t>
  </si>
  <si>
    <t>Стрельба</t>
  </si>
  <si>
    <t>Силовая гимнастика</t>
  </si>
  <si>
    <t>Лыжная гонка</t>
  </si>
  <si>
    <t>Очки</t>
  </si>
  <si>
    <t>Коэфф.</t>
  </si>
  <si>
    <t>Очки с коэфф.</t>
  </si>
  <si>
    <t>Вып. разряды</t>
  </si>
  <si>
    <t>2 км</t>
  </si>
  <si>
    <t>3 км</t>
  </si>
  <si>
    <t>5 км</t>
  </si>
  <si>
    <t>10 км</t>
  </si>
  <si>
    <t>результат</t>
  </si>
  <si>
    <t>очки</t>
  </si>
  <si>
    <t>Девочки 12-13 лет</t>
  </si>
  <si>
    <t>Г</t>
  </si>
  <si>
    <t>Ж12-13</t>
  </si>
  <si>
    <t>ДАНИЛОВА Елизавета</t>
  </si>
  <si>
    <t>МБУ ДО "ДЮСШ №4"</t>
  </si>
  <si>
    <t>Королева Л.Е.</t>
  </si>
  <si>
    <t>ЦИРУЛЬНИКОВА Мария</t>
  </si>
  <si>
    <t>МАЛАШИНА Дарья</t>
  </si>
  <si>
    <t>б/р</t>
  </si>
  <si>
    <t>Вытегорский район</t>
  </si>
  <si>
    <t>КУ "ФК и С"</t>
  </si>
  <si>
    <t>Вавилов А.Н.</t>
  </si>
  <si>
    <t>ЧАЩИНА Елизавета</t>
  </si>
  <si>
    <t>МАЛЬЦЕВА Карина</t>
  </si>
  <si>
    <t>1 юн</t>
  </si>
  <si>
    <t>Вологодский район</t>
  </si>
  <si>
    <t>ДЮСШ "Олимп"</t>
  </si>
  <si>
    <t>Еропкин А.А.</t>
  </si>
  <si>
    <t>БОРИСОВА Мария</t>
  </si>
  <si>
    <t>Дружинин А.В.</t>
  </si>
  <si>
    <t>МЕДЯНКИНА Полина</t>
  </si>
  <si>
    <t>Кирбенникова Н.Г.</t>
  </si>
  <si>
    <t>СМИРНОВА Мария</t>
  </si>
  <si>
    <t>ЛОМИКОВА Кристина</t>
  </si>
  <si>
    <t>Девушки 14-15 лет</t>
  </si>
  <si>
    <t>Ж14-15</t>
  </si>
  <si>
    <t>МИХЕЕВА Алина</t>
  </si>
  <si>
    <t>Кадуйский район</t>
  </si>
  <si>
    <t>ДРОЗД-Кадуй</t>
  </si>
  <si>
    <t>Гладких А.В., Юшкова Т.М.</t>
  </si>
  <si>
    <t>КУЛИКОВА Анастасия</t>
  </si>
  <si>
    <t>ЗЫКОВА Валерия</t>
  </si>
  <si>
    <t>КОЛЬЦОВА Екатерина</t>
  </si>
  <si>
    <t>ТАРАСОВА Евгения</t>
  </si>
  <si>
    <t>1юн</t>
  </si>
  <si>
    <t>МИРОНОВА Валерия</t>
  </si>
  <si>
    <t>Дружинин А.В., Королева Л.Е.</t>
  </si>
  <si>
    <t>ПУШ Кристина</t>
  </si>
  <si>
    <t>МАЛИНИНА Дарина</t>
  </si>
  <si>
    <t>ВАСИЛЬЕВА Виктория</t>
  </si>
  <si>
    <t>ГОЛУБЕВА Любовь</t>
  </si>
  <si>
    <t>Девушки 16-17 лет</t>
  </si>
  <si>
    <t>К</t>
  </si>
  <si>
    <t>Ж16-17</t>
  </si>
  <si>
    <t>АЛЕКСЕЕНКО Ульяна</t>
  </si>
  <si>
    <t>ТЕЛЬТЕВСКАЯ Алина</t>
  </si>
  <si>
    <t>Тельтевской О.Б.</t>
  </si>
  <si>
    <t>КОВАЛЕВА Анастасия</t>
  </si>
  <si>
    <t>СНОПИКОВА Александра</t>
  </si>
  <si>
    <t>ЧТК</t>
  </si>
  <si>
    <t>Осипов Л.А.</t>
  </si>
  <si>
    <t>СНЕГИРЕВА Ирина</t>
  </si>
  <si>
    <t>БОТОВА Евгения</t>
  </si>
  <si>
    <t>Юниорки 18-20 лет</t>
  </si>
  <si>
    <t>Ж18-20</t>
  </si>
  <si>
    <t>ФЕДИНА Виктория</t>
  </si>
  <si>
    <t>КМС</t>
  </si>
  <si>
    <t>КОЗЬМИНЫХ Мария</t>
  </si>
  <si>
    <t>ПОПОВА Ксения</t>
  </si>
  <si>
    <t>ЧГУ</t>
  </si>
  <si>
    <t>Ашихмин А.Н.</t>
  </si>
  <si>
    <t>ЦИРУЛЬНИКОВА Ксения</t>
  </si>
  <si>
    <t>СМИРНОВА Ангелина</t>
  </si>
  <si>
    <t>Женщины 21-39 лет</t>
  </si>
  <si>
    <t>Ж21-39</t>
  </si>
  <si>
    <t>РУДНЕВА Лариса</t>
  </si>
  <si>
    <t>МСМК</t>
  </si>
  <si>
    <t>МБУ ДО "ДЮСШ №4" (1)</t>
  </si>
  <si>
    <t>ВЕРШИНИНА Маргарита</t>
  </si>
  <si>
    <t>ХОТИТОВСКАЯ Алена</t>
  </si>
  <si>
    <t>ТУЛАЕВА Мария</t>
  </si>
  <si>
    <t>МС</t>
  </si>
  <si>
    <t>ЧЕЛПАНОВА Любовь</t>
  </si>
  <si>
    <t>МАГАЕВА Екатерина</t>
  </si>
  <si>
    <t>Мальчики 12-13 лет</t>
  </si>
  <si>
    <t>М12-13</t>
  </si>
  <si>
    <t>ВОРОНОВ Никита</t>
  </si>
  <si>
    <t>БАЛДИН Егор</t>
  </si>
  <si>
    <t>ГУСЕВ Иван</t>
  </si>
  <si>
    <t>ВОРОПАЕВ Сергей</t>
  </si>
  <si>
    <t>ЛОСКУТОВ Кирилл</t>
  </si>
  <si>
    <t>РУБАЙ Дмитрий</t>
  </si>
  <si>
    <t>ТОЧИЛОВ Николай</t>
  </si>
  <si>
    <t>ПУГИН Иван</t>
  </si>
  <si>
    <t>в/к</t>
  </si>
  <si>
    <t>УВАРОВ Александр</t>
  </si>
  <si>
    <t>ПОГОДИН Вячеслав</t>
  </si>
  <si>
    <t>БРОСКИН Дмитрий</t>
  </si>
  <si>
    <t>АНФАЛОВ Владислав</t>
  </si>
  <si>
    <t>Юноши 14-15 лет</t>
  </si>
  <si>
    <t>М14-15</t>
  </si>
  <si>
    <t>МЕНЬШАКОВ Михаил</t>
  </si>
  <si>
    <t>ГАЗИЗУЛИН Даниил</t>
  </si>
  <si>
    <t>ВАСИЛЬЕВ Кирилл</t>
  </si>
  <si>
    <t>СЕРГЕЕВ Владислав</t>
  </si>
  <si>
    <t>МУЛИЦЫН Данила</t>
  </si>
  <si>
    <t>СЕНЬКИН Евгений</t>
  </si>
  <si>
    <t>2 юн</t>
  </si>
  <si>
    <t>ЧИКУРОВ Александр</t>
  </si>
  <si>
    <t>ХМЕЛЬ Дмитрий</t>
  </si>
  <si>
    <t>ПЯТКОВСКИЙ Степан</t>
  </si>
  <si>
    <t>МУРАВЬЕВ Михаил</t>
  </si>
  <si>
    <t>БЕЛЯЕВ Артем</t>
  </si>
  <si>
    <t>НИСАНОВ Даниил</t>
  </si>
  <si>
    <t>ВАНЮШКИН Роман</t>
  </si>
  <si>
    <t>БАБИЧ Антон</t>
  </si>
  <si>
    <t>НИЖЕЛЬСКИЙ Семен</t>
  </si>
  <si>
    <t>Юноши 16-17 лет</t>
  </si>
  <si>
    <t>М16-17</t>
  </si>
  <si>
    <t>БАЛДИН Александр</t>
  </si>
  <si>
    <t>БАБКИН Никита</t>
  </si>
  <si>
    <t>ГУДКОВ Дмитрий</t>
  </si>
  <si>
    <t>БЕРТОШ Олег</t>
  </si>
  <si>
    <t>ЗАЛЁТОВ Виктор</t>
  </si>
  <si>
    <t>ЛАРИОНОВ Даниил</t>
  </si>
  <si>
    <t>СМИРНОВ Матвей</t>
  </si>
  <si>
    <t>Шекснинский район</t>
  </si>
  <si>
    <t>Сарайкова Н.А.</t>
  </si>
  <si>
    <t>Юниоры 18-20 лет</t>
  </si>
  <si>
    <t>М18-20</t>
  </si>
  <si>
    <t>КРЫЛОВ Артем</t>
  </si>
  <si>
    <t>ПАФУНИН Даниил</t>
  </si>
  <si>
    <t>ГРУШИН Максим</t>
  </si>
  <si>
    <t>ДЕМЕНКОВ Дмитрий</t>
  </si>
  <si>
    <t>МЕЛЕНТЬЕВ Александр</t>
  </si>
  <si>
    <t>ХЛАПОВ Егор</t>
  </si>
  <si>
    <t>г. Череповец, Шекснинский район</t>
  </si>
  <si>
    <t>КОРОТЯЕВ Алексей</t>
  </si>
  <si>
    <t>ЕРШОВ Максим</t>
  </si>
  <si>
    <t>ГЛЕБОВ Максим</t>
  </si>
  <si>
    <t>Мужчины 21-39 лет</t>
  </si>
  <si>
    <t>М21-39</t>
  </si>
  <si>
    <t>ВЕРШИНИН Иван</t>
  </si>
  <si>
    <t>МИХАЙЛОВ Андрей</t>
  </si>
  <si>
    <t>КОЛЕСНИКОВ Михаил</t>
  </si>
  <si>
    <t>ВОВКОВИЧ Александр</t>
  </si>
  <si>
    <t>АРХИПОВ Николай</t>
  </si>
  <si>
    <t>г. Вологда</t>
  </si>
  <si>
    <t>ВГМХА</t>
  </si>
  <si>
    <t>Хомякова В.Н.</t>
  </si>
  <si>
    <t>ЛОБОВ Олег</t>
  </si>
  <si>
    <t>СМИРНОВ Иван</t>
  </si>
  <si>
    <t>КОВАЛЕВ Даниил</t>
  </si>
  <si>
    <t>Мужчины 50-59 лет</t>
  </si>
  <si>
    <t>М50-59</t>
  </si>
  <si>
    <t>ВИНОГРАДОВ Олег</t>
  </si>
  <si>
    <t>Мужчины 60 лет и старше</t>
  </si>
  <si>
    <t>М60 и ст.</t>
  </si>
  <si>
    <t>СТОЛЯРОВ Евгений</t>
  </si>
  <si>
    <t>самостоятельно</t>
  </si>
  <si>
    <t>Главный судья соревнований,
судья1 категории</t>
  </si>
  <si>
    <t>А.В. Дружинин (г. Череповец)</t>
  </si>
  <si>
    <t>Главный секретарь соревнований,
судья 1 категории</t>
  </si>
  <si>
    <t>Е.А. Улыбина (п. Кадуй)</t>
  </si>
  <si>
    <t>МБУ ДО "ДЮСШ № 4"</t>
  </si>
  <si>
    <t>ТРИФАНОВ Иван</t>
  </si>
  <si>
    <t>н/ст</t>
  </si>
  <si>
    <t>БОУДОД ШМР"ДЮСШ"</t>
  </si>
  <si>
    <t>2 этап Кубка Вологодской области по полиатлону памяти А.И. Федякова, зимнее троеборье (18 лет и старше)</t>
  </si>
  <si>
    <t>19-21 января 2018 года</t>
  </si>
  <si>
    <t>ПРОТОКОЛ
командных результатов сборных команд городов
1 группа</t>
  </si>
  <si>
    <t>Город</t>
  </si>
  <si>
    <t>Сумма очков</t>
  </si>
  <si>
    <t>город Череповец</t>
  </si>
  <si>
    <t>ПРОТОКОЛ
командных результатов сборных команд городов и районов
2 группа</t>
  </si>
  <si>
    <t>Район, город</t>
  </si>
  <si>
    <t>ПРОТОКОЛ
командных результатов сборных команд клубов
3 группа</t>
  </si>
  <si>
    <t>ДЮСШ-4 (1), г. Череповец</t>
  </si>
  <si>
    <t>ДЮСШ "Олимп", Вологодский район</t>
  </si>
  <si>
    <t>КУ "ФК и С", Вытегорский район</t>
  </si>
  <si>
    <t xml:space="preserve">Главный судья соревнований, </t>
  </si>
  <si>
    <t>А.В. Дружинин</t>
  </si>
  <si>
    <t>судья 1 категории</t>
  </si>
  <si>
    <t>(г. Череповец)</t>
  </si>
  <si>
    <t>Главный секретарь соревнований,</t>
  </si>
  <si>
    <t>Е.А. Улыбина</t>
  </si>
  <si>
    <t>(п. Кадуй)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</si>
</sst>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/ss"/>
    <numFmt numFmtId="165" formatCode="mm/ss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1B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NumberFormat="1" applyFont="1" applyFill="1" applyBorder="1" applyAlignment="1" applyProtection="1">
      <alignment vertical="top" wrapText="1"/>
    </xf>
    <xf numFmtId="0" fontId="1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21" fontId="0" fillId="0" borderId="0" xfId="0" applyNumberFormat="1"/>
    <xf numFmtId="49" fontId="1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left" vertical="center" wrapText="1"/>
    </xf>
    <xf numFmtId="0" fontId="7" fillId="0" borderId="14" xfId="0" applyNumberFormat="1" applyFont="1" applyFill="1" applyBorder="1" applyAlignment="1" applyProtection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165" fontId="1" fillId="0" borderId="15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9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left" vertical="center" wrapTex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2" fontId="6" fillId="2" borderId="13" xfId="0" applyNumberFormat="1" applyFont="1" applyFill="1" applyBorder="1" applyAlignment="1" applyProtection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2" fillId="0" borderId="0" xfId="0" applyFont="1"/>
    <xf numFmtId="49" fontId="13" fillId="0" borderId="13" xfId="0" applyNumberFormat="1" applyFont="1" applyFill="1" applyBorder="1" applyAlignment="1" applyProtection="1">
      <alignment horizontal="center" vertical="center" wrapText="1"/>
    </xf>
    <xf numFmtId="49" fontId="13" fillId="4" borderId="13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3" borderId="10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3" fillId="3" borderId="12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10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vertical="center" wrapText="1"/>
    </xf>
    <xf numFmtId="3" fontId="17" fillId="2" borderId="6" xfId="0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16" fillId="0" borderId="10" xfId="0" applyNumberFormat="1" applyFont="1" applyFill="1" applyBorder="1" applyAlignment="1" applyProtection="1">
      <alignment vertical="center"/>
    </xf>
    <xf numFmtId="0" fontId="19" fillId="0" borderId="0" xfId="0" applyFont="1"/>
    <xf numFmtId="0" fontId="19" fillId="0" borderId="0" xfId="0" applyFont="1" applyBorder="1" applyAlignment="1"/>
    <xf numFmtId="0" fontId="19" fillId="0" borderId="0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7;&#1086;&#1088;&#1077;&#1074;&#1085;&#1086;&#1074;&#1072;&#1085;&#1080;&#1103;\&#1055;&#1086;&#1083;&#1080;&#1072;&#1090;&#1083;&#1086;&#1085;\&#1055;&#1088;&#1086;&#1090;&#1086;&#1082;&#1086;&#1083;&#1099;_&#1086;&#1073;&#1083;&#1072;&#1089;&#1090;&#1100;\2018\&#1063;&#1077;&#1088;&#1077;&#1087;&#1086;&#1074;&#1077;&#1094;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эт_ком"/>
      <sheetName val="2_эт_лич"/>
      <sheetName val="Город"/>
      <sheetName val="Все"/>
      <sheetName val="Таблицы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C4">
            <v>1.8749999999999999E-2</v>
          </cell>
          <cell r="D4">
            <v>3.125E-2</v>
          </cell>
          <cell r="E4">
            <v>6.25E-2</v>
          </cell>
          <cell r="F4">
            <v>1</v>
          </cell>
          <cell r="G4">
            <v>1</v>
          </cell>
          <cell r="H4">
            <v>1</v>
          </cell>
          <cell r="I4">
            <v>1.4583333333333332E-2</v>
          </cell>
          <cell r="J4">
            <v>2.2222222222222223E-2</v>
          </cell>
          <cell r="K4">
            <v>3.6805555555555557E-2</v>
          </cell>
        </row>
        <row r="5">
          <cell r="A5">
            <v>2</v>
          </cell>
          <cell r="C5">
            <v>1.7939814814814815E-2</v>
          </cell>
          <cell r="D5">
            <v>2.9861109969712099E-2</v>
          </cell>
          <cell r="E5">
            <v>5.9722222222222225E-2</v>
          </cell>
          <cell r="H5">
            <v>2</v>
          </cell>
          <cell r="I5">
            <v>1.3888888888888888E-2</v>
          </cell>
          <cell r="J5">
            <v>2.0833333333333332E-2</v>
          </cell>
          <cell r="K5">
            <v>3.4722222222222224E-2</v>
          </cell>
          <cell r="L5">
            <v>1</v>
          </cell>
          <cell r="M5">
            <v>1</v>
          </cell>
        </row>
        <row r="6">
          <cell r="A6">
            <v>3</v>
          </cell>
          <cell r="C6">
            <v>1.7245370370370369E-2</v>
          </cell>
          <cell r="D6">
            <v>2.8819444444444443E-2</v>
          </cell>
          <cell r="E6">
            <v>5.7638888888888885E-2</v>
          </cell>
          <cell r="H6">
            <v>3</v>
          </cell>
          <cell r="I6">
            <v>1.3310185185185187E-2</v>
          </cell>
          <cell r="J6">
            <v>2.0023148148148148E-2</v>
          </cell>
          <cell r="K6">
            <v>3.3333333318723603E-2</v>
          </cell>
        </row>
        <row r="7">
          <cell r="A7">
            <v>4</v>
          </cell>
          <cell r="C7">
            <v>1.6666666666666666E-2</v>
          </cell>
          <cell r="D7">
            <v>2.77777789191768E-2</v>
          </cell>
          <cell r="E7">
            <v>5.5555555555555497E-2</v>
          </cell>
          <cell r="F7">
            <v>2</v>
          </cell>
          <cell r="G7">
            <v>2</v>
          </cell>
          <cell r="H7">
            <v>4</v>
          </cell>
          <cell r="I7">
            <v>1.2905092592592591E-2</v>
          </cell>
          <cell r="J7">
            <v>1.9328703703703702E-2</v>
          </cell>
          <cell r="K7">
            <v>3.229166666666667E-2</v>
          </cell>
          <cell r="L7">
            <v>2</v>
          </cell>
          <cell r="M7">
            <v>2</v>
          </cell>
        </row>
        <row r="8">
          <cell r="A8">
            <v>5</v>
          </cell>
          <cell r="C8">
            <v>1.62037037037015E-2</v>
          </cell>
          <cell r="D8">
            <v>2.7083334284499199E-2</v>
          </cell>
          <cell r="E8">
            <v>5.4166666666666669E-2</v>
          </cell>
          <cell r="H8">
            <v>5</v>
          </cell>
          <cell r="I8">
            <v>1.25578703703704E-2</v>
          </cell>
          <cell r="J8">
            <v>1.8692129626581101E-2</v>
          </cell>
          <cell r="K8">
            <v>3.1250000014609702E-2</v>
          </cell>
        </row>
        <row r="9">
          <cell r="A9">
            <v>6</v>
          </cell>
          <cell r="C9">
            <v>1.5798611111109299E-2</v>
          </cell>
          <cell r="D9">
            <v>2.6388889649821601E-2</v>
          </cell>
          <cell r="E9">
            <v>5.2777777777777798E-2</v>
          </cell>
          <cell r="H9">
            <v>6</v>
          </cell>
          <cell r="I9">
            <v>1.22685185185185E-2</v>
          </cell>
          <cell r="J9">
            <v>1.8287037034750601E-2</v>
          </cell>
          <cell r="K9">
            <v>3.0555555567243299E-2</v>
          </cell>
          <cell r="L9">
            <v>3</v>
          </cell>
          <cell r="M9">
            <v>3</v>
          </cell>
        </row>
        <row r="10">
          <cell r="A10">
            <v>7</v>
          </cell>
          <cell r="C10">
            <v>1.53935185185172E-2</v>
          </cell>
          <cell r="D10">
            <v>2.56944450151439E-2</v>
          </cell>
          <cell r="E10">
            <v>5.1388888888888998E-2</v>
          </cell>
          <cell r="F10">
            <v>3</v>
          </cell>
          <cell r="G10">
            <v>3</v>
          </cell>
          <cell r="H10">
            <v>7</v>
          </cell>
          <cell r="I10">
            <v>1.19791666666667E-2</v>
          </cell>
          <cell r="J10">
            <v>1.7881944442920201E-2</v>
          </cell>
          <cell r="K10">
            <v>2.9861111119876899E-2</v>
          </cell>
        </row>
        <row r="11">
          <cell r="A11">
            <v>8</v>
          </cell>
          <cell r="C11">
            <v>1.4988425925925E-2</v>
          </cell>
          <cell r="D11">
            <v>2.5000000380466299E-2</v>
          </cell>
          <cell r="E11">
            <v>5.0000000000000197E-2</v>
          </cell>
          <cell r="H11">
            <v>8</v>
          </cell>
          <cell r="I11">
            <v>1.16898148148148E-2</v>
          </cell>
          <cell r="J11">
            <v>1.74768518510897E-2</v>
          </cell>
          <cell r="K11">
            <v>2.9166666672510499E-2</v>
          </cell>
          <cell r="L11">
            <v>4</v>
          </cell>
          <cell r="M11">
            <v>4</v>
          </cell>
        </row>
        <row r="12">
          <cell r="A12">
            <v>9</v>
          </cell>
          <cell r="C12">
            <v>1.45833333333329E-2</v>
          </cell>
          <cell r="D12">
            <v>2.4305555745788701E-2</v>
          </cell>
          <cell r="E12">
            <v>4.8611111111111403E-2</v>
          </cell>
          <cell r="H12">
            <v>9</v>
          </cell>
          <cell r="I12">
            <v>1.1400462962962999E-2</v>
          </cell>
          <cell r="J12">
            <v>1.7071759259259259E-2</v>
          </cell>
          <cell r="K12">
            <v>2.84722222251442E-2</v>
          </cell>
        </row>
        <row r="13">
          <cell r="A13">
            <v>10</v>
          </cell>
          <cell r="C13">
            <v>1.4178240740740741E-2</v>
          </cell>
          <cell r="D13">
            <v>2.361111111111111E-2</v>
          </cell>
          <cell r="E13">
            <v>4.7222222222222499E-2</v>
          </cell>
          <cell r="F13">
            <v>4</v>
          </cell>
          <cell r="G13">
            <v>4</v>
          </cell>
          <cell r="H13">
            <v>10</v>
          </cell>
          <cell r="I13">
            <v>1.1111111111111112E-2</v>
          </cell>
          <cell r="J13">
            <v>1.66666666674288E-2</v>
          </cell>
          <cell r="K13">
            <v>2.7777777777777776E-2</v>
          </cell>
          <cell r="L13">
            <v>5</v>
          </cell>
          <cell r="M13">
            <v>5</v>
          </cell>
        </row>
        <row r="14">
          <cell r="A14">
            <v>11</v>
          </cell>
          <cell r="C14">
            <v>1.37731481481486E-2</v>
          </cell>
          <cell r="D14">
            <v>2.2916666476433499E-2</v>
          </cell>
          <cell r="E14">
            <v>4.5833333333333698E-2</v>
          </cell>
          <cell r="H14">
            <v>11</v>
          </cell>
          <cell r="I14">
            <v>1.082175925925926E-2</v>
          </cell>
          <cell r="J14">
            <v>1.6319444445054201E-2</v>
          </cell>
          <cell r="K14">
            <v>2.7083333330411401E-2</v>
          </cell>
        </row>
        <row r="15">
          <cell r="A15">
            <v>12</v>
          </cell>
          <cell r="C15">
            <v>1.3425925925925924E-2</v>
          </cell>
          <cell r="D15">
            <v>2.2395833181146799E-2</v>
          </cell>
          <cell r="E15">
            <v>4.4791666666666667E-2</v>
          </cell>
          <cell r="H15">
            <v>12</v>
          </cell>
          <cell r="I15">
            <v>1.0590277775217601E-2</v>
          </cell>
          <cell r="J15">
            <v>1.5972222222679501E-2</v>
          </cell>
          <cell r="K15">
            <v>2.66203703678137E-2</v>
          </cell>
          <cell r="L15">
            <v>6</v>
          </cell>
          <cell r="M15">
            <v>6</v>
          </cell>
        </row>
        <row r="16">
          <cell r="A16">
            <v>13</v>
          </cell>
          <cell r="C16">
            <v>1.30787037037032E-2</v>
          </cell>
          <cell r="D16">
            <v>2.18749998858601E-2</v>
          </cell>
          <cell r="E16">
            <v>4.3749999999999602E-2</v>
          </cell>
          <cell r="F16">
            <v>5</v>
          </cell>
          <cell r="G16">
            <v>5</v>
          </cell>
          <cell r="H16">
            <v>13</v>
          </cell>
          <cell r="I16">
            <v>1.04166666644265E-2</v>
          </cell>
          <cell r="J16">
            <v>1.5625000000304898E-2</v>
          </cell>
          <cell r="K16">
            <v>2.6157407405216E-2</v>
          </cell>
        </row>
        <row r="17">
          <cell r="A17">
            <v>14</v>
          </cell>
          <cell r="C17">
            <v>1.2789351851851399E-2</v>
          </cell>
          <cell r="D17">
            <v>2.13541665905734E-2</v>
          </cell>
          <cell r="E17">
            <v>4.2708333333332599E-2</v>
          </cell>
          <cell r="H17">
            <v>14</v>
          </cell>
          <cell r="I17">
            <v>1.0243055553635401E-2</v>
          </cell>
          <cell r="J17">
            <v>1.52777777779302E-2</v>
          </cell>
          <cell r="K17">
            <v>2.56944444426183E-2</v>
          </cell>
          <cell r="L17">
            <v>7</v>
          </cell>
          <cell r="M17">
            <v>7</v>
          </cell>
        </row>
        <row r="18">
          <cell r="A18">
            <v>15</v>
          </cell>
          <cell r="C18">
            <v>1.2499999999999701E-2</v>
          </cell>
          <cell r="D18">
            <v>2.08333332952867E-2</v>
          </cell>
          <cell r="E18">
            <v>4.1666666666665603E-2</v>
          </cell>
          <cell r="H18">
            <v>15</v>
          </cell>
          <cell r="I18">
            <v>1.00694444428443E-2</v>
          </cell>
          <cell r="J18">
            <v>1.4930555555555556E-2</v>
          </cell>
          <cell r="K18">
            <v>2.5231481480020499E-2</v>
          </cell>
        </row>
        <row r="19">
          <cell r="A19">
            <v>16</v>
          </cell>
          <cell r="C19">
            <v>1.2210648148147899E-2</v>
          </cell>
          <cell r="D19">
            <v>2.0312500000000001E-2</v>
          </cell>
          <cell r="E19">
            <v>4.0624999999998503E-2</v>
          </cell>
          <cell r="F19">
            <v>6</v>
          </cell>
          <cell r="G19">
            <v>6</v>
          </cell>
          <cell r="H19">
            <v>16</v>
          </cell>
          <cell r="I19">
            <v>9.8958333320532405E-3</v>
          </cell>
          <cell r="J19">
            <v>1.45833333331809E-2</v>
          </cell>
          <cell r="K19">
            <v>2.4768518517422799E-2</v>
          </cell>
          <cell r="L19">
            <v>8</v>
          </cell>
          <cell r="M19">
            <v>8</v>
          </cell>
        </row>
        <row r="20">
          <cell r="A20">
            <v>17</v>
          </cell>
          <cell r="C20">
            <v>1.1921296296296201E-2</v>
          </cell>
          <cell r="D20">
            <v>1.9791666704713301E-2</v>
          </cell>
          <cell r="E20">
            <v>3.95833333333315E-2</v>
          </cell>
          <cell r="H20">
            <v>17</v>
          </cell>
          <cell r="I20">
            <v>9.7222222212621605E-3</v>
          </cell>
          <cell r="J20">
            <v>1.4293981481481482E-2</v>
          </cell>
          <cell r="K20">
            <v>2.4305555554825099E-2</v>
          </cell>
        </row>
        <row r="21">
          <cell r="A21">
            <v>18</v>
          </cell>
          <cell r="C21">
            <v>1.1631944444444445E-2</v>
          </cell>
          <cell r="D21">
            <v>1.94444444634677E-2</v>
          </cell>
          <cell r="E21">
            <v>3.888888888888889E-2</v>
          </cell>
          <cell r="H21">
            <v>18</v>
          </cell>
          <cell r="I21">
            <v>9.54861111047107E-3</v>
          </cell>
          <cell r="J21">
            <v>1.4004629629782101E-2</v>
          </cell>
          <cell r="K21">
            <v>2.3842592592227398E-2</v>
          </cell>
          <cell r="L21">
            <v>9</v>
          </cell>
          <cell r="M21">
            <v>9</v>
          </cell>
        </row>
        <row r="22">
          <cell r="A22">
            <v>19</v>
          </cell>
          <cell r="C22">
            <v>1.1342592592592699E-2</v>
          </cell>
          <cell r="D22">
            <v>1.909722222222222E-2</v>
          </cell>
          <cell r="E22">
            <v>3.81944444444463E-2</v>
          </cell>
          <cell r="F22">
            <v>7</v>
          </cell>
          <cell r="G22">
            <v>7</v>
          </cell>
          <cell r="H22">
            <v>19</v>
          </cell>
          <cell r="I22">
            <v>9.3749999996799796E-3</v>
          </cell>
          <cell r="J22">
            <v>1.3773148148148147E-2</v>
          </cell>
          <cell r="K22">
            <v>2.3379629629629629E-2</v>
          </cell>
        </row>
        <row r="23">
          <cell r="A23">
            <v>20</v>
          </cell>
          <cell r="C23">
            <v>1.1111111111111112E-2</v>
          </cell>
          <cell r="D23">
            <v>1.8749999980976699E-2</v>
          </cell>
          <cell r="E23">
            <v>3.7500000000003697E-2</v>
          </cell>
          <cell r="H23">
            <v>20</v>
          </cell>
          <cell r="I23">
            <v>9.2013888888888892E-3</v>
          </cell>
          <cell r="J23">
            <v>1.3541666666514201E-2</v>
          </cell>
          <cell r="K23">
            <v>2.2916666667031901E-2</v>
          </cell>
          <cell r="L23">
            <v>10</v>
          </cell>
          <cell r="M23">
            <v>10</v>
          </cell>
        </row>
        <row r="24">
          <cell r="A24">
            <v>21</v>
          </cell>
          <cell r="C24">
            <v>1.08796296296295E-2</v>
          </cell>
          <cell r="D24">
            <v>1.8460648131842401E-2</v>
          </cell>
          <cell r="E24">
            <v>3.6921296296296292E-2</v>
          </cell>
          <cell r="H24">
            <v>21</v>
          </cell>
          <cell r="I24">
            <v>9.0277777780978005E-3</v>
          </cell>
          <cell r="J24">
            <v>1.336805555542E-2</v>
          </cell>
          <cell r="K24">
            <v>2.2569444444444444E-2</v>
          </cell>
        </row>
        <row r="25">
          <cell r="A25">
            <v>22</v>
          </cell>
          <cell r="C25">
            <v>1.07060185185184E-2</v>
          </cell>
          <cell r="D25">
            <v>1.8171296282708201E-2</v>
          </cell>
          <cell r="E25">
            <v>3.6342592592588902E-2</v>
          </cell>
          <cell r="F25">
            <v>8</v>
          </cell>
          <cell r="G25">
            <v>8</v>
          </cell>
          <cell r="H25">
            <v>22</v>
          </cell>
          <cell r="I25">
            <v>8.9120370373324403E-3</v>
          </cell>
          <cell r="J25">
            <v>1.31944444443258E-2</v>
          </cell>
          <cell r="K25">
            <v>2.2222222221857001E-2</v>
          </cell>
          <cell r="L25">
            <v>11</v>
          </cell>
          <cell r="M25">
            <v>11</v>
          </cell>
        </row>
        <row r="26">
          <cell r="A26">
            <v>23</v>
          </cell>
          <cell r="C26">
            <v>1.0532407407407299E-2</v>
          </cell>
          <cell r="D26">
            <v>1.7881944433574E-2</v>
          </cell>
          <cell r="E26">
            <v>3.5763888888881497E-2</v>
          </cell>
          <cell r="H26">
            <v>23</v>
          </cell>
          <cell r="I26">
            <v>8.7962962965670802E-3</v>
          </cell>
          <cell r="J26">
            <v>1.30208333332317E-2</v>
          </cell>
          <cell r="K26">
            <v>2.1932870370038399E-2</v>
          </cell>
        </row>
        <row r="27">
          <cell r="A27">
            <v>24</v>
          </cell>
          <cell r="C27">
            <v>1.0358796296296199E-2</v>
          </cell>
          <cell r="D27">
            <v>1.7592592584439699E-2</v>
          </cell>
          <cell r="E27">
            <v>3.5185185185174099E-2</v>
          </cell>
          <cell r="H27">
            <v>24</v>
          </cell>
          <cell r="I27">
            <v>8.6805555558017201E-3</v>
          </cell>
          <cell r="J27">
            <v>1.28472222221375E-2</v>
          </cell>
          <cell r="K27">
            <v>2.16435185182197E-2</v>
          </cell>
          <cell r="L27">
            <v>12</v>
          </cell>
          <cell r="M27">
            <v>12</v>
          </cell>
        </row>
        <row r="28">
          <cell r="A28">
            <v>25</v>
          </cell>
          <cell r="C28">
            <v>1.01851851851852E-2</v>
          </cell>
          <cell r="D28">
            <v>1.7303240735305501E-2</v>
          </cell>
          <cell r="E28">
            <v>3.4606481481466701E-2</v>
          </cell>
          <cell r="F28">
            <v>9</v>
          </cell>
          <cell r="G28">
            <v>9</v>
          </cell>
          <cell r="H28">
            <v>25</v>
          </cell>
          <cell r="I28">
            <v>8.5648148150363704E-3</v>
          </cell>
          <cell r="J28">
            <v>1.2673611111043301E-2</v>
          </cell>
          <cell r="K28">
            <v>2.1354166666401098E-2</v>
          </cell>
        </row>
        <row r="29">
          <cell r="A29">
            <v>26</v>
          </cell>
          <cell r="C29">
            <v>1.0011574074074074E-2</v>
          </cell>
          <cell r="D29">
            <v>1.7013888886171301E-2</v>
          </cell>
          <cell r="E29">
            <v>3.4027777777759297E-2</v>
          </cell>
          <cell r="H29">
            <v>26</v>
          </cell>
          <cell r="I29">
            <v>8.4490740742710103E-3</v>
          </cell>
          <cell r="J29">
            <v>1.2499999999949199E-2</v>
          </cell>
          <cell r="K29">
            <v>2.1064814814582399E-2</v>
          </cell>
          <cell r="L29">
            <v>13</v>
          </cell>
          <cell r="M29">
            <v>13</v>
          </cell>
        </row>
        <row r="30">
          <cell r="A30">
            <v>27</v>
          </cell>
          <cell r="C30">
            <v>9.8379629629629893E-3</v>
          </cell>
          <cell r="D30">
            <v>1.6724537037037034E-2</v>
          </cell>
          <cell r="E30">
            <v>3.3449074074051899E-2</v>
          </cell>
          <cell r="H30">
            <v>27</v>
          </cell>
          <cell r="I30">
            <v>8.3333333335056502E-3</v>
          </cell>
          <cell r="J30">
            <v>1.2326388888855001E-2</v>
          </cell>
          <cell r="K30">
            <v>2.0775462962763801E-2</v>
          </cell>
        </row>
        <row r="31">
          <cell r="A31">
            <v>28</v>
          </cell>
          <cell r="C31">
            <v>9.7222222222222501E-3</v>
          </cell>
          <cell r="D31">
            <v>1.6435185187902799E-2</v>
          </cell>
          <cell r="E31">
            <v>3.2870370370344501E-2</v>
          </cell>
          <cell r="F31">
            <v>10</v>
          </cell>
          <cell r="G31">
            <v>10</v>
          </cell>
          <cell r="H31">
            <v>28</v>
          </cell>
          <cell r="I31">
            <v>8.2175925927402901E-3</v>
          </cell>
          <cell r="J31">
            <v>1.21527777777608E-2</v>
          </cell>
          <cell r="K31">
            <v>2.0486111110945102E-2</v>
          </cell>
          <cell r="L31">
            <v>14</v>
          </cell>
          <cell r="M31">
            <v>14</v>
          </cell>
        </row>
        <row r="32">
          <cell r="A32">
            <v>29</v>
          </cell>
          <cell r="C32">
            <v>9.6064814814815006E-3</v>
          </cell>
          <cell r="D32">
            <v>1.62037037060331E-2</v>
          </cell>
          <cell r="E32">
            <v>3.2407407407407406E-2</v>
          </cell>
          <cell r="H32">
            <v>29</v>
          </cell>
          <cell r="I32">
            <v>8.1018518519749404E-3</v>
          </cell>
          <cell r="J32">
            <v>1.1979166666666666E-2</v>
          </cell>
          <cell r="K32">
            <v>2.01967592591265E-2</v>
          </cell>
        </row>
        <row r="33">
          <cell r="A33">
            <v>30</v>
          </cell>
          <cell r="C33">
            <v>9.4907407407407596E-3</v>
          </cell>
          <cell r="D33">
            <v>1.5972222224163401E-2</v>
          </cell>
          <cell r="E33">
            <v>3.1944444444470303E-2</v>
          </cell>
          <cell r="H33">
            <v>30</v>
          </cell>
          <cell r="I33">
            <v>7.9861111112095803E-3</v>
          </cell>
          <cell r="J33">
            <v>1.18055555555725E-2</v>
          </cell>
          <cell r="K33">
            <v>1.9907407407307801E-2</v>
          </cell>
          <cell r="L33">
            <v>15</v>
          </cell>
          <cell r="M33">
            <v>15</v>
          </cell>
        </row>
        <row r="34">
          <cell r="A34">
            <v>31</v>
          </cell>
          <cell r="C34">
            <v>9.3750000000000205E-3</v>
          </cell>
          <cell r="D34">
            <v>1.5740740742293698E-2</v>
          </cell>
          <cell r="E34">
            <v>3.1481481481533201E-2</v>
          </cell>
          <cell r="F34">
            <v>11</v>
          </cell>
          <cell r="G34">
            <v>11</v>
          </cell>
          <cell r="H34">
            <v>31</v>
          </cell>
          <cell r="I34">
            <v>7.8703703704442202E-3</v>
          </cell>
          <cell r="J34">
            <v>1.1666666666682399E-2</v>
          </cell>
          <cell r="K34">
            <v>1.9618055555489199E-2</v>
          </cell>
          <cell r="L34">
            <v>16</v>
          </cell>
          <cell r="M34">
            <v>16</v>
          </cell>
        </row>
        <row r="35">
          <cell r="A35">
            <v>32</v>
          </cell>
          <cell r="C35">
            <v>9.2592592592592796E-3</v>
          </cell>
          <cell r="D35">
            <v>1.5509259260423999E-2</v>
          </cell>
          <cell r="E35">
            <v>3.1018518518596098E-2</v>
          </cell>
          <cell r="H35">
            <v>32</v>
          </cell>
          <cell r="I35">
            <v>7.7546296296788601E-3</v>
          </cell>
          <cell r="J35">
            <v>1.1527777777792301E-2</v>
          </cell>
          <cell r="K35">
            <v>1.93287037036705E-2</v>
          </cell>
          <cell r="L35">
            <v>17</v>
          </cell>
          <cell r="M35">
            <v>17</v>
          </cell>
        </row>
        <row r="36">
          <cell r="A36">
            <v>33</v>
          </cell>
          <cell r="C36">
            <v>9.14351851851853E-3</v>
          </cell>
          <cell r="D36">
            <v>1.52777777785542E-2</v>
          </cell>
          <cell r="E36">
            <v>3.0555555555659E-2</v>
          </cell>
          <cell r="H36">
            <v>33</v>
          </cell>
          <cell r="I36">
            <v>7.6388888889135096E-3</v>
          </cell>
          <cell r="J36">
            <v>1.13888888889022E-2</v>
          </cell>
          <cell r="K36">
            <v>1.9039351851851852E-2</v>
          </cell>
          <cell r="L36">
            <v>18</v>
          </cell>
          <cell r="M36">
            <v>18</v>
          </cell>
        </row>
        <row r="37">
          <cell r="A37">
            <v>34</v>
          </cell>
          <cell r="C37">
            <v>9.0277777777777908E-3</v>
          </cell>
          <cell r="D37">
            <v>1.5046296296684501E-2</v>
          </cell>
          <cell r="E37">
            <v>3.0092592592721901E-2</v>
          </cell>
          <cell r="F37">
            <v>12</v>
          </cell>
          <cell r="G37">
            <v>12</v>
          </cell>
          <cell r="H37">
            <v>34</v>
          </cell>
          <cell r="I37">
            <v>7.5231481481481477E-3</v>
          </cell>
          <cell r="J37">
            <v>1.1250000000012099E-2</v>
          </cell>
          <cell r="K37">
            <v>1.8750000000033198E-2</v>
          </cell>
          <cell r="L37">
            <v>19</v>
          </cell>
          <cell r="M37">
            <v>19</v>
          </cell>
        </row>
        <row r="38">
          <cell r="A38">
            <v>35</v>
          </cell>
          <cell r="C38">
            <v>8.9120370370370499E-3</v>
          </cell>
          <cell r="D38">
            <v>1.4814814814814814E-2</v>
          </cell>
          <cell r="E38">
            <v>2.9629629629784798E-2</v>
          </cell>
          <cell r="H38">
            <v>35</v>
          </cell>
          <cell r="I38">
            <v>7.4074074073827902E-3</v>
          </cell>
          <cell r="J38">
            <v>1.1111111111122E-2</v>
          </cell>
          <cell r="K38">
            <v>1.8518518518548702E-2</v>
          </cell>
          <cell r="L38">
            <v>20</v>
          </cell>
          <cell r="M38">
            <v>20</v>
          </cell>
        </row>
        <row r="39">
          <cell r="A39">
            <v>36</v>
          </cell>
          <cell r="C39">
            <v>8.7962962962963107E-3</v>
          </cell>
          <cell r="D39">
            <v>1.4583333332945101E-2</v>
          </cell>
          <cell r="E39">
            <v>2.9166666666847699E-2</v>
          </cell>
          <cell r="F39">
            <v>13</v>
          </cell>
          <cell r="G39">
            <v>13</v>
          </cell>
          <cell r="H39">
            <v>36</v>
          </cell>
          <cell r="I39">
            <v>7.3148148147926598E-3</v>
          </cell>
          <cell r="J39">
            <v>1.09722222222319E-2</v>
          </cell>
          <cell r="K39">
            <v>1.8287037037064201E-2</v>
          </cell>
          <cell r="L39">
            <v>21</v>
          </cell>
          <cell r="M39">
            <v>21</v>
          </cell>
        </row>
        <row r="40">
          <cell r="A40">
            <v>37</v>
          </cell>
          <cell r="C40">
            <v>8.6805555555555594E-3</v>
          </cell>
          <cell r="D40">
            <v>1.44097222218895E-2</v>
          </cell>
          <cell r="E40">
            <v>2.8819444444444443E-2</v>
          </cell>
          <cell r="H40">
            <v>37</v>
          </cell>
          <cell r="I40">
            <v>7.2222222222025302E-3</v>
          </cell>
          <cell r="J40">
            <v>1.0833333333341799E-2</v>
          </cell>
          <cell r="K40">
            <v>1.8055555555579701E-2</v>
          </cell>
          <cell r="L40">
            <v>22</v>
          </cell>
          <cell r="M40">
            <v>22</v>
          </cell>
        </row>
        <row r="41">
          <cell r="A41">
            <v>38</v>
          </cell>
          <cell r="C41">
            <v>8.5648148148148202E-3</v>
          </cell>
          <cell r="D41">
            <v>1.42361111108338E-2</v>
          </cell>
          <cell r="E41">
            <v>2.84722222220412E-2</v>
          </cell>
          <cell r="F41">
            <v>14</v>
          </cell>
          <cell r="G41">
            <v>14</v>
          </cell>
          <cell r="H41">
            <v>38</v>
          </cell>
          <cell r="I41">
            <v>7.1296296296123997E-3</v>
          </cell>
          <cell r="J41">
            <v>1.06944444444517E-2</v>
          </cell>
          <cell r="K41">
            <v>1.7824074074095201E-2</v>
          </cell>
          <cell r="L41">
            <v>23</v>
          </cell>
          <cell r="M41">
            <v>23</v>
          </cell>
        </row>
        <row r="42">
          <cell r="A42">
            <v>39</v>
          </cell>
          <cell r="C42">
            <v>8.4490740740740793E-3</v>
          </cell>
          <cell r="D42">
            <v>1.40624999997782E-2</v>
          </cell>
          <cell r="E42">
            <v>2.8124999999637901E-2</v>
          </cell>
          <cell r="H42">
            <v>39</v>
          </cell>
          <cell r="I42">
            <v>7.0370370370222701E-3</v>
          </cell>
          <cell r="J42">
            <v>1.05555555555616E-2</v>
          </cell>
          <cell r="K42">
            <v>1.7592592592610701E-2</v>
          </cell>
          <cell r="L42">
            <v>24</v>
          </cell>
          <cell r="M42">
            <v>24</v>
          </cell>
        </row>
        <row r="43">
          <cell r="A43">
            <v>40</v>
          </cell>
          <cell r="C43">
            <v>8.3333333333333402E-3</v>
          </cell>
          <cell r="D43">
            <v>1.38888888887225E-2</v>
          </cell>
          <cell r="E43">
            <v>2.77777777772347E-2</v>
          </cell>
          <cell r="F43">
            <v>15</v>
          </cell>
          <cell r="G43">
            <v>15</v>
          </cell>
          <cell r="H43">
            <v>40</v>
          </cell>
          <cell r="I43">
            <v>6.9444444444321397E-3</v>
          </cell>
          <cell r="J43">
            <v>1.0416666666671501E-2</v>
          </cell>
          <cell r="K43">
            <v>1.7361111111126201E-2</v>
          </cell>
          <cell r="L43">
            <v>25</v>
          </cell>
          <cell r="M43">
            <v>25</v>
          </cell>
        </row>
        <row r="44">
          <cell r="A44">
            <v>41</v>
          </cell>
          <cell r="C44">
            <v>8.217592592592594E-3</v>
          </cell>
          <cell r="D44">
            <v>1.3715277777666899E-2</v>
          </cell>
          <cell r="E44">
            <v>2.7430555554831398E-2</v>
          </cell>
          <cell r="H44">
            <v>41</v>
          </cell>
          <cell r="I44">
            <v>6.8518518518420101E-3</v>
          </cell>
          <cell r="J44">
            <v>1.02777777777814E-2</v>
          </cell>
          <cell r="K44">
            <v>1.71296296296417E-2</v>
          </cell>
          <cell r="L44">
            <v>26</v>
          </cell>
          <cell r="M44">
            <v>26</v>
          </cell>
        </row>
        <row r="45">
          <cell r="A45">
            <v>42</v>
          </cell>
          <cell r="C45">
            <v>8.1018518518518514E-3</v>
          </cell>
          <cell r="D45">
            <v>1.3541666666611199E-2</v>
          </cell>
          <cell r="E45">
            <v>2.7083333332428201E-2</v>
          </cell>
          <cell r="F45">
            <v>16</v>
          </cell>
          <cell r="G45">
            <v>16</v>
          </cell>
          <cell r="H45">
            <v>42</v>
          </cell>
          <cell r="I45">
            <v>6.7592592592518796E-3</v>
          </cell>
          <cell r="J45">
            <v>1.01388888888913E-2</v>
          </cell>
          <cell r="K45">
            <v>1.68981481481572E-2</v>
          </cell>
          <cell r="L45">
            <v>27</v>
          </cell>
          <cell r="M45">
            <v>27</v>
          </cell>
        </row>
        <row r="46">
          <cell r="A46">
            <v>43</v>
          </cell>
          <cell r="C46">
            <v>8.0092592592592594E-3</v>
          </cell>
          <cell r="D46">
            <v>1.3368055555555557E-2</v>
          </cell>
          <cell r="E46">
            <v>2.6736111110024899E-2</v>
          </cell>
          <cell r="H46">
            <v>43</v>
          </cell>
          <cell r="I46">
            <v>6.6666666666617396E-3</v>
          </cell>
          <cell r="J46">
            <v>1.0000000000001201E-2</v>
          </cell>
          <cell r="K46">
            <v>1.66666666666727E-2</v>
          </cell>
          <cell r="L46">
            <v>28</v>
          </cell>
          <cell r="M46">
            <v>28</v>
          </cell>
        </row>
        <row r="47">
          <cell r="A47">
            <v>44</v>
          </cell>
          <cell r="C47">
            <v>7.9166666666652796E-3</v>
          </cell>
          <cell r="D47">
            <v>1.31944444444999E-2</v>
          </cell>
          <cell r="E47">
            <v>2.63888888876216E-2</v>
          </cell>
          <cell r="F47">
            <v>17</v>
          </cell>
          <cell r="G47">
            <v>17</v>
          </cell>
          <cell r="H47">
            <v>44</v>
          </cell>
          <cell r="I47">
            <v>6.57407407407161E-3</v>
          </cell>
          <cell r="J47">
            <v>9.8611111111111104E-3</v>
          </cell>
          <cell r="K47">
            <v>1.64351851851882E-2</v>
          </cell>
          <cell r="L47">
            <v>29</v>
          </cell>
          <cell r="M47">
            <v>29</v>
          </cell>
        </row>
        <row r="48">
          <cell r="A48">
            <v>45</v>
          </cell>
          <cell r="C48">
            <v>7.8472222222212996E-3</v>
          </cell>
          <cell r="D48">
            <v>1.30787037037481E-2</v>
          </cell>
          <cell r="E48">
            <v>2.6157407407407407E-2</v>
          </cell>
          <cell r="H48">
            <v>45</v>
          </cell>
          <cell r="I48">
            <v>6.4814814814814813E-3</v>
          </cell>
          <cell r="J48">
            <v>9.7222222222210098E-3</v>
          </cell>
          <cell r="K48">
            <v>1.6203703703703703E-2</v>
          </cell>
          <cell r="L48">
            <v>30</v>
          </cell>
          <cell r="M48">
            <v>30</v>
          </cell>
        </row>
        <row r="49">
          <cell r="A49">
            <v>46</v>
          </cell>
          <cell r="C49">
            <v>7.7777777777773196E-3</v>
          </cell>
          <cell r="D49">
            <v>1.2962962962996301E-2</v>
          </cell>
          <cell r="E49">
            <v>2.59259259271932E-2</v>
          </cell>
          <cell r="F49">
            <v>18</v>
          </cell>
          <cell r="G49">
            <v>18</v>
          </cell>
          <cell r="H49">
            <v>46</v>
          </cell>
          <cell r="I49">
            <v>6.38888888889135E-3</v>
          </cell>
          <cell r="J49">
            <v>9.6064814814804007E-3</v>
          </cell>
          <cell r="K49">
            <v>1.5972222222219199E-2</v>
          </cell>
          <cell r="L49">
            <v>31</v>
          </cell>
          <cell r="M49">
            <v>31</v>
          </cell>
        </row>
        <row r="50">
          <cell r="A50">
            <v>47</v>
          </cell>
          <cell r="C50">
            <v>7.7083333333333335E-3</v>
          </cell>
          <cell r="D50">
            <v>1.28472222222444E-2</v>
          </cell>
          <cell r="E50">
            <v>2.5694444446978999E-2</v>
          </cell>
          <cell r="H50">
            <v>47</v>
          </cell>
          <cell r="I50">
            <v>6.3194444444466804E-3</v>
          </cell>
          <cell r="J50">
            <v>9.4907407407398003E-3</v>
          </cell>
          <cell r="K50">
            <v>1.57986111111083E-2</v>
          </cell>
          <cell r="L50">
            <v>32</v>
          </cell>
          <cell r="M50">
            <v>32</v>
          </cell>
        </row>
        <row r="51">
          <cell r="A51">
            <v>48</v>
          </cell>
          <cell r="C51">
            <v>7.6388888888893501E-3</v>
          </cell>
          <cell r="D51">
            <v>1.27314814814926E-2</v>
          </cell>
          <cell r="E51">
            <v>2.5462962966764799E-2</v>
          </cell>
          <cell r="F51">
            <v>19</v>
          </cell>
          <cell r="G51">
            <v>19</v>
          </cell>
          <cell r="H51">
            <v>48</v>
          </cell>
          <cell r="I51">
            <v>6.2500000000020204E-3</v>
          </cell>
          <cell r="J51">
            <v>9.3749999999991895E-3</v>
          </cell>
          <cell r="K51">
            <v>1.56249999999974E-2</v>
          </cell>
          <cell r="L51">
            <v>33</v>
          </cell>
          <cell r="M51">
            <v>33</v>
          </cell>
        </row>
        <row r="52">
          <cell r="A52">
            <v>49</v>
          </cell>
          <cell r="C52">
            <v>7.5810185185189501E-3</v>
          </cell>
          <cell r="D52">
            <v>1.2615740740740742E-2</v>
          </cell>
          <cell r="E52">
            <v>2.5231481486550598E-2</v>
          </cell>
          <cell r="H52">
            <v>49</v>
          </cell>
          <cell r="I52">
            <v>6.18055555555735E-3</v>
          </cell>
          <cell r="J52">
            <v>9.2592592592585805E-3</v>
          </cell>
          <cell r="K52">
            <v>1.54513888888866E-2</v>
          </cell>
          <cell r="L52">
            <v>34</v>
          </cell>
          <cell r="M52">
            <v>34</v>
          </cell>
        </row>
        <row r="53">
          <cell r="A53">
            <v>50</v>
          </cell>
          <cell r="C53">
            <v>7.5231481481485597E-3</v>
          </cell>
          <cell r="D53">
            <v>1.24999999999889E-2</v>
          </cell>
          <cell r="E53">
            <v>2.5000000006336402E-2</v>
          </cell>
          <cell r="F53">
            <v>20</v>
          </cell>
          <cell r="G53">
            <v>20</v>
          </cell>
          <cell r="H53">
            <v>50</v>
          </cell>
          <cell r="I53">
            <v>6.1111111111126796E-3</v>
          </cell>
          <cell r="J53">
            <v>9.1435185185179801E-3</v>
          </cell>
          <cell r="K53">
            <v>1.5277777777775701E-2</v>
          </cell>
          <cell r="L53">
            <v>35</v>
          </cell>
          <cell r="M53">
            <v>35</v>
          </cell>
        </row>
        <row r="54">
          <cell r="A54">
            <v>51</v>
          </cell>
          <cell r="C54">
            <v>7.4652777777781702E-3</v>
          </cell>
          <cell r="D54">
            <v>1.2407407407397099E-2</v>
          </cell>
          <cell r="E54">
            <v>2.4814814814814817E-2</v>
          </cell>
          <cell r="H54">
            <v>51</v>
          </cell>
          <cell r="I54">
            <v>6.0416666666680101E-3</v>
          </cell>
          <cell r="J54">
            <v>9.0277777777773693E-3</v>
          </cell>
          <cell r="K54">
            <v>1.51041666666648E-2</v>
          </cell>
          <cell r="L54">
            <v>36</v>
          </cell>
          <cell r="M54">
            <v>36</v>
          </cell>
        </row>
        <row r="55">
          <cell r="A55">
            <v>52</v>
          </cell>
          <cell r="C55">
            <v>7.4074074074077798E-3</v>
          </cell>
          <cell r="D55">
            <v>1.23148148148053E-2</v>
          </cell>
          <cell r="E55">
            <v>2.4629629623293198E-2</v>
          </cell>
          <cell r="F55">
            <v>21</v>
          </cell>
          <cell r="G55">
            <v>21</v>
          </cell>
          <cell r="H55">
            <v>52</v>
          </cell>
          <cell r="I55">
            <v>5.9722222222233397E-3</v>
          </cell>
          <cell r="J55">
            <v>8.9120370370367706E-3</v>
          </cell>
          <cell r="K55">
            <v>1.49305555555539E-2</v>
          </cell>
          <cell r="L55">
            <v>37</v>
          </cell>
          <cell r="M55">
            <v>37</v>
          </cell>
        </row>
        <row r="56">
          <cell r="A56">
            <v>53</v>
          </cell>
          <cell r="C56">
            <v>7.3495370370373903E-3</v>
          </cell>
          <cell r="D56">
            <v>1.2222222222213501E-2</v>
          </cell>
          <cell r="E56">
            <v>2.44444444317716E-2</v>
          </cell>
          <cell r="H56">
            <v>53</v>
          </cell>
          <cell r="I56">
            <v>5.9027777777786701E-3</v>
          </cell>
          <cell r="J56">
            <v>8.7962962962961598E-3</v>
          </cell>
          <cell r="K56">
            <v>1.4756944444443001E-2</v>
          </cell>
          <cell r="L56">
            <v>38</v>
          </cell>
          <cell r="M56">
            <v>38</v>
          </cell>
        </row>
        <row r="57">
          <cell r="A57">
            <v>54</v>
          </cell>
          <cell r="C57">
            <v>7.2916666666669903E-3</v>
          </cell>
          <cell r="D57">
            <v>1.21296296296217E-2</v>
          </cell>
          <cell r="E57">
            <v>2.4259259240250099E-2</v>
          </cell>
          <cell r="F57">
            <v>22</v>
          </cell>
          <cell r="G57">
            <v>22</v>
          </cell>
          <cell r="H57">
            <v>54</v>
          </cell>
          <cell r="I57">
            <v>5.8333333333339997E-3</v>
          </cell>
          <cell r="J57">
            <v>8.6805555555555559E-3</v>
          </cell>
          <cell r="K57">
            <v>1.4583333333332201E-2</v>
          </cell>
          <cell r="L57">
            <v>39</v>
          </cell>
          <cell r="M57">
            <v>39</v>
          </cell>
        </row>
        <row r="58">
          <cell r="A58">
            <v>55</v>
          </cell>
          <cell r="C58">
            <v>7.2337962962965999E-3</v>
          </cell>
          <cell r="D58">
            <v>1.20370370370299E-2</v>
          </cell>
          <cell r="E58">
            <v>2.4074074048728501E-2</v>
          </cell>
          <cell r="H58">
            <v>55</v>
          </cell>
          <cell r="I58">
            <v>5.7638888888893397E-3</v>
          </cell>
          <cell r="J58">
            <v>8.5648148148149503E-3</v>
          </cell>
          <cell r="K58">
            <v>1.44097222222213E-2</v>
          </cell>
          <cell r="L58">
            <v>40</v>
          </cell>
          <cell r="M58">
            <v>40</v>
          </cell>
        </row>
        <row r="59">
          <cell r="A59">
            <v>56</v>
          </cell>
          <cell r="C59">
            <v>7.1759259259262104E-3</v>
          </cell>
          <cell r="D59">
            <v>1.1944444444438099E-2</v>
          </cell>
          <cell r="E59">
            <v>2.38888888572069E-2</v>
          </cell>
          <cell r="F59">
            <v>23</v>
          </cell>
          <cell r="H59">
            <v>56</v>
          </cell>
          <cell r="I59">
            <v>5.6944444444446702E-3</v>
          </cell>
          <cell r="J59">
            <v>8.4722222222223201E-3</v>
          </cell>
          <cell r="K59">
            <v>1.42361111111104E-2</v>
          </cell>
          <cell r="L59">
            <v>41</v>
          </cell>
          <cell r="M59">
            <v>41</v>
          </cell>
        </row>
        <row r="60">
          <cell r="A60">
            <v>57</v>
          </cell>
          <cell r="C60">
            <v>7.11805555555582E-3</v>
          </cell>
          <cell r="D60">
            <v>1.18518518518463E-2</v>
          </cell>
          <cell r="E60">
            <v>2.3703703665685302E-2</v>
          </cell>
          <cell r="G60">
            <v>23</v>
          </cell>
          <cell r="H60">
            <v>57</v>
          </cell>
          <cell r="I60">
            <v>5.6249999999999989E-3</v>
          </cell>
          <cell r="J60">
            <v>8.3796296296297004E-3</v>
          </cell>
          <cell r="K60">
            <v>1.4062499999999501E-2</v>
          </cell>
          <cell r="L60">
            <v>42</v>
          </cell>
          <cell r="M60">
            <v>42</v>
          </cell>
        </row>
        <row r="61">
          <cell r="A61">
            <v>58</v>
          </cell>
          <cell r="C61">
            <v>7.0601851851854304E-3</v>
          </cell>
          <cell r="D61">
            <v>1.1759259259254499E-2</v>
          </cell>
          <cell r="E61">
            <v>2.35185184741637E-2</v>
          </cell>
          <cell r="F61">
            <v>24</v>
          </cell>
          <cell r="G61">
            <v>24</v>
          </cell>
          <cell r="H61">
            <v>58</v>
          </cell>
          <cell r="I61">
            <v>5.5555555555553303E-3</v>
          </cell>
          <cell r="J61">
            <v>8.2870370370370702E-3</v>
          </cell>
          <cell r="K61">
            <v>1.3888888888888701E-2</v>
          </cell>
          <cell r="L61">
            <v>43</v>
          </cell>
          <cell r="M61">
            <v>43</v>
          </cell>
        </row>
        <row r="62">
          <cell r="A62">
            <v>59</v>
          </cell>
          <cell r="C62">
            <v>7.0023148148150296E-3</v>
          </cell>
          <cell r="D62">
            <v>1.16666666666627E-2</v>
          </cell>
          <cell r="E62">
            <v>2.3333333282642098E-2</v>
          </cell>
          <cell r="H62">
            <v>59</v>
          </cell>
          <cell r="I62">
            <v>5.4976851851850396E-3</v>
          </cell>
          <cell r="J62">
            <v>8.1944444444444452E-3</v>
          </cell>
          <cell r="K62">
            <v>1.3715277777777778E-2</v>
          </cell>
          <cell r="L62">
            <v>44</v>
          </cell>
          <cell r="M62">
            <v>44</v>
          </cell>
        </row>
        <row r="63">
          <cell r="A63">
            <v>60</v>
          </cell>
          <cell r="C63">
            <v>6.9444444444446401E-3</v>
          </cell>
          <cell r="D63">
            <v>1.1574074074070901E-2</v>
          </cell>
          <cell r="E63">
            <v>2.3148148091120601E-2</v>
          </cell>
          <cell r="F63">
            <v>25</v>
          </cell>
          <cell r="G63">
            <v>25</v>
          </cell>
          <cell r="H63">
            <v>60</v>
          </cell>
          <cell r="I63">
            <v>5.4398148148147403E-3</v>
          </cell>
          <cell r="J63">
            <v>8.1018518518518202E-3</v>
          </cell>
          <cell r="K63">
            <v>1.35416666666669E-2</v>
          </cell>
          <cell r="L63">
            <v>45</v>
          </cell>
          <cell r="M63">
            <v>45</v>
          </cell>
        </row>
        <row r="64">
          <cell r="A64">
            <v>61</v>
          </cell>
          <cell r="C64">
            <v>6.8865740740742497E-3</v>
          </cell>
          <cell r="D64">
            <v>1.14814814814791E-2</v>
          </cell>
          <cell r="E64">
            <v>2.29629628995991E-2</v>
          </cell>
          <cell r="H64">
            <v>61</v>
          </cell>
          <cell r="I64">
            <v>5.3819444444444453E-3</v>
          </cell>
          <cell r="J64">
            <v>8.0439814814814506E-3</v>
          </cell>
          <cell r="K64">
            <v>1.34259259259261E-2</v>
          </cell>
          <cell r="L64">
            <v>46</v>
          </cell>
          <cell r="M64">
            <v>46</v>
          </cell>
        </row>
        <row r="65">
          <cell r="A65">
            <v>62</v>
          </cell>
          <cell r="C65">
            <v>6.8287037037038601E-3</v>
          </cell>
          <cell r="D65">
            <v>1.13888888888873E-2</v>
          </cell>
          <cell r="E65">
            <v>2.2777777708077599E-2</v>
          </cell>
          <cell r="F65">
            <v>26</v>
          </cell>
          <cell r="G65">
            <v>26</v>
          </cell>
          <cell r="H65">
            <v>62</v>
          </cell>
          <cell r="I65">
            <v>5.3240740740741503E-3</v>
          </cell>
          <cell r="J65">
            <v>7.9861111111110793E-3</v>
          </cell>
          <cell r="K65">
            <v>1.33101851851853E-2</v>
          </cell>
          <cell r="L65">
            <v>47</v>
          </cell>
          <cell r="M65">
            <v>47</v>
          </cell>
        </row>
        <row r="66">
          <cell r="A66">
            <v>63</v>
          </cell>
          <cell r="C66">
            <v>6.7708333333334602E-3</v>
          </cell>
          <cell r="D66">
            <v>1.1296296296295499E-2</v>
          </cell>
          <cell r="E66">
            <v>2.2592592516556102E-2</v>
          </cell>
          <cell r="H66">
            <v>63</v>
          </cell>
          <cell r="I66">
            <v>5.2777777777778404E-3</v>
          </cell>
          <cell r="J66">
            <v>7.9282407407407097E-3</v>
          </cell>
          <cell r="K66">
            <v>1.31944444444445E-2</v>
          </cell>
          <cell r="L66">
            <v>48</v>
          </cell>
          <cell r="M66">
            <v>48</v>
          </cell>
        </row>
        <row r="67">
          <cell r="A67">
            <v>64</v>
          </cell>
          <cell r="C67">
            <v>6.7129629629630698E-3</v>
          </cell>
          <cell r="D67">
            <v>1.1203703703703704E-2</v>
          </cell>
          <cell r="E67">
            <v>2.2407407325034601E-2</v>
          </cell>
          <cell r="F67">
            <v>27</v>
          </cell>
          <cell r="G67">
            <v>27</v>
          </cell>
          <cell r="H67">
            <v>64</v>
          </cell>
          <cell r="I67">
            <v>5.2314814814815296E-3</v>
          </cell>
          <cell r="J67">
            <v>7.8703703703703505E-3</v>
          </cell>
          <cell r="K67">
            <v>1.3078703703703703E-2</v>
          </cell>
          <cell r="L67">
            <v>49</v>
          </cell>
          <cell r="M67">
            <v>49</v>
          </cell>
        </row>
        <row r="68">
          <cell r="A68">
            <v>65</v>
          </cell>
          <cell r="C68">
            <v>6.6550925925926803E-3</v>
          </cell>
          <cell r="D68">
            <v>1.1111111111111901E-2</v>
          </cell>
          <cell r="E68">
            <v>2.22222221335131E-2</v>
          </cell>
          <cell r="H68">
            <v>65</v>
          </cell>
          <cell r="I68">
            <v>5.1851851851852197E-3</v>
          </cell>
          <cell r="J68">
            <v>7.8124999999999801E-3</v>
          </cell>
          <cell r="K68">
            <v>1.29629629629629E-2</v>
          </cell>
          <cell r="L68">
            <v>50</v>
          </cell>
          <cell r="M68">
            <v>50</v>
          </cell>
        </row>
        <row r="69">
          <cell r="A69">
            <v>66</v>
          </cell>
          <cell r="C69">
            <v>6.5972222222222899E-3</v>
          </cell>
          <cell r="D69">
            <v>1.10416666666674E-2</v>
          </cell>
          <cell r="E69">
            <v>2.2083333333333333E-2</v>
          </cell>
          <cell r="F69">
            <v>28</v>
          </cell>
          <cell r="G69">
            <v>28</v>
          </cell>
          <cell r="H69">
            <v>66</v>
          </cell>
          <cell r="I69">
            <v>5.1388888888889003E-3</v>
          </cell>
          <cell r="J69">
            <v>7.7546296296296096E-3</v>
          </cell>
          <cell r="K69">
            <v>1.28703703703704E-2</v>
          </cell>
          <cell r="L69">
            <v>51</v>
          </cell>
          <cell r="M69">
            <v>52</v>
          </cell>
        </row>
        <row r="70">
          <cell r="A70">
            <v>67</v>
          </cell>
          <cell r="C70">
            <v>6.5393518518519003E-3</v>
          </cell>
          <cell r="D70">
            <v>1.09722222222229E-2</v>
          </cell>
          <cell r="E70">
            <v>2.1944444533153602E-2</v>
          </cell>
          <cell r="H70">
            <v>67</v>
          </cell>
          <cell r="I70">
            <v>5.0925925925925921E-3</v>
          </cell>
          <cell r="J70">
            <v>7.69675925925924E-3</v>
          </cell>
          <cell r="K70">
            <v>1.2777777777777799E-2</v>
          </cell>
          <cell r="L70">
            <v>52</v>
          </cell>
          <cell r="M70">
            <v>54</v>
          </cell>
        </row>
        <row r="71">
          <cell r="A71">
            <v>68</v>
          </cell>
          <cell r="C71">
            <v>6.4814814814815004E-3</v>
          </cell>
          <cell r="D71">
            <v>1.09027777777784E-2</v>
          </cell>
          <cell r="E71">
            <v>2.18055557329738E-2</v>
          </cell>
          <cell r="F71">
            <v>29</v>
          </cell>
          <cell r="G71">
            <v>29</v>
          </cell>
          <cell r="H71">
            <v>68</v>
          </cell>
          <cell r="I71">
            <v>5.0462962962962796E-3</v>
          </cell>
          <cell r="J71">
            <v>7.6388888888888704E-3</v>
          </cell>
          <cell r="K71">
            <v>1.26851851851852E-2</v>
          </cell>
          <cell r="L71">
            <v>53</v>
          </cell>
          <cell r="M71">
            <v>56</v>
          </cell>
        </row>
        <row r="72">
          <cell r="A72">
            <v>69</v>
          </cell>
          <cell r="C72">
            <v>6.4236111111111117E-3</v>
          </cell>
          <cell r="D72">
            <v>1.0833333333333899E-2</v>
          </cell>
          <cell r="E72">
            <v>2.1666666932793999E-2</v>
          </cell>
          <cell r="H72">
            <v>69</v>
          </cell>
          <cell r="I72">
            <v>5.0115740740740598E-3</v>
          </cell>
          <cell r="J72">
            <v>7.5810185185185E-3</v>
          </cell>
          <cell r="K72">
            <v>1.25925925925926E-2</v>
          </cell>
          <cell r="L72">
            <v>54</v>
          </cell>
          <cell r="M72">
            <v>58</v>
          </cell>
        </row>
        <row r="73">
          <cell r="A73">
            <v>70</v>
          </cell>
          <cell r="C73">
            <v>6.3657407407407196E-3</v>
          </cell>
          <cell r="D73">
            <v>1.0763888888889401E-2</v>
          </cell>
          <cell r="E73">
            <v>2.1527778132614299E-2</v>
          </cell>
          <cell r="F73">
            <v>30</v>
          </cell>
          <cell r="G73">
            <v>30</v>
          </cell>
          <cell r="H73">
            <v>70</v>
          </cell>
          <cell r="I73">
            <v>4.97685185185184E-3</v>
          </cell>
          <cell r="J73">
            <v>7.5231481481481304E-3</v>
          </cell>
          <cell r="K73">
            <v>1.2500000000000001E-2</v>
          </cell>
          <cell r="L73">
            <v>55</v>
          </cell>
          <cell r="M73">
            <v>60</v>
          </cell>
        </row>
        <row r="74">
          <cell r="A74">
            <v>71</v>
          </cell>
          <cell r="C74">
            <v>6.3194444444444296E-3</v>
          </cell>
          <cell r="D74">
            <v>1.06944444444449E-2</v>
          </cell>
          <cell r="E74">
            <v>2.1388889332434501E-2</v>
          </cell>
          <cell r="H74">
            <v>71</v>
          </cell>
          <cell r="I74">
            <v>4.9421296296296201E-3</v>
          </cell>
          <cell r="J74">
            <v>7.4652777777777599E-3</v>
          </cell>
          <cell r="K74">
            <v>1.24074074074074E-2</v>
          </cell>
          <cell r="L74">
            <v>56</v>
          </cell>
          <cell r="M74">
            <v>62</v>
          </cell>
        </row>
        <row r="75">
          <cell r="A75">
            <v>72</v>
          </cell>
          <cell r="C75">
            <v>6.2731481481481301E-3</v>
          </cell>
          <cell r="D75">
            <v>1.06250000000004E-2</v>
          </cell>
          <cell r="E75">
            <v>2.12500005322547E-2</v>
          </cell>
          <cell r="F75">
            <v>31</v>
          </cell>
          <cell r="G75">
            <v>31</v>
          </cell>
          <cell r="H75">
            <v>72</v>
          </cell>
          <cell r="I75">
            <v>4.9074074074073899E-3</v>
          </cell>
          <cell r="J75">
            <v>7.4074074074073903E-3</v>
          </cell>
          <cell r="K75">
            <v>1.2314814814814799E-2</v>
          </cell>
          <cell r="L75">
            <v>57</v>
          </cell>
          <cell r="M75">
            <v>64</v>
          </cell>
        </row>
        <row r="76">
          <cell r="A76">
            <v>73</v>
          </cell>
          <cell r="C76">
            <v>6.2268518518518402E-3</v>
          </cell>
          <cell r="D76">
            <v>1.0555555555555899E-2</v>
          </cell>
          <cell r="E76">
            <v>2.1111111732075E-2</v>
          </cell>
          <cell r="H76">
            <v>73</v>
          </cell>
          <cell r="I76">
            <v>4.87268518518517E-3</v>
          </cell>
          <cell r="J76">
            <v>7.3495370370370199E-3</v>
          </cell>
          <cell r="K76">
            <v>1.22222222222222E-2</v>
          </cell>
          <cell r="L76">
            <v>58</v>
          </cell>
          <cell r="M76">
            <v>66</v>
          </cell>
        </row>
        <row r="77">
          <cell r="A77">
            <v>74</v>
          </cell>
          <cell r="C77">
            <v>6.1805555555555503E-3</v>
          </cell>
          <cell r="D77">
            <v>1.0486111111111401E-2</v>
          </cell>
          <cell r="E77">
            <v>2.0972222931895199E-2</v>
          </cell>
          <cell r="F77">
            <v>32</v>
          </cell>
          <cell r="G77">
            <v>32</v>
          </cell>
          <cell r="H77">
            <v>74</v>
          </cell>
          <cell r="I77">
            <v>4.8379629629629502E-3</v>
          </cell>
          <cell r="J77">
            <v>7.2916666666666503E-3</v>
          </cell>
          <cell r="K77">
            <v>1.21296296296296E-2</v>
          </cell>
          <cell r="L77">
            <v>59</v>
          </cell>
          <cell r="M77">
            <v>68</v>
          </cell>
        </row>
        <row r="78">
          <cell r="A78">
            <v>75</v>
          </cell>
          <cell r="C78">
            <v>6.1342592592592499E-3</v>
          </cell>
          <cell r="D78">
            <v>1.04166666666669E-2</v>
          </cell>
          <cell r="E78">
            <v>2.0833334131715401E-2</v>
          </cell>
          <cell r="H78">
            <v>75</v>
          </cell>
          <cell r="I78">
            <v>4.8032407407407199E-3</v>
          </cell>
          <cell r="J78">
            <v>7.2337962962962798E-3</v>
          </cell>
          <cell r="K78">
            <v>1.2037037037037001E-2</v>
          </cell>
          <cell r="L78">
            <v>60</v>
          </cell>
          <cell r="M78">
            <v>70</v>
          </cell>
        </row>
        <row r="79">
          <cell r="A79">
            <v>76</v>
          </cell>
          <cell r="C79">
            <v>6.08796296296296E-3</v>
          </cell>
          <cell r="D79">
            <v>1.03472222222224E-2</v>
          </cell>
          <cell r="E79">
            <v>2.06944453315357E-2</v>
          </cell>
          <cell r="F79">
            <v>33</v>
          </cell>
          <cell r="G79">
            <v>33</v>
          </cell>
          <cell r="H79">
            <v>76</v>
          </cell>
          <cell r="I79">
            <v>4.7685185185185001E-3</v>
          </cell>
          <cell r="J79">
            <v>7.1759259259259103E-3</v>
          </cell>
          <cell r="K79">
            <v>1.19444444444444E-2</v>
          </cell>
          <cell r="L79">
            <v>61</v>
          </cell>
          <cell r="M79">
            <v>72</v>
          </cell>
        </row>
        <row r="80">
          <cell r="A80">
            <v>77</v>
          </cell>
          <cell r="C80">
            <v>6.0416666666666596E-3</v>
          </cell>
          <cell r="D80">
            <v>1.0277777777777899E-2</v>
          </cell>
          <cell r="E80">
            <v>2.0555556531355899E-2</v>
          </cell>
          <cell r="H80">
            <v>77</v>
          </cell>
          <cell r="I80">
            <v>4.7337962962962802E-3</v>
          </cell>
          <cell r="J80">
            <v>7.1180555555555398E-3</v>
          </cell>
          <cell r="K80">
            <v>1.1851851851851799E-2</v>
          </cell>
          <cell r="L80">
            <v>62</v>
          </cell>
          <cell r="M80">
            <v>74</v>
          </cell>
        </row>
        <row r="81">
          <cell r="A81">
            <v>78</v>
          </cell>
          <cell r="C81">
            <v>5.9953703703703697E-3</v>
          </cell>
          <cell r="D81">
            <v>1.0208333333333401E-2</v>
          </cell>
          <cell r="E81">
            <v>2.0416667731176098E-2</v>
          </cell>
          <cell r="F81">
            <v>34</v>
          </cell>
          <cell r="G81">
            <v>34</v>
          </cell>
          <cell r="H81">
            <v>78</v>
          </cell>
          <cell r="I81">
            <v>4.6990740740740604E-3</v>
          </cell>
          <cell r="J81">
            <v>7.0601851851851702E-3</v>
          </cell>
          <cell r="K81">
            <v>1.17592592592592E-2</v>
          </cell>
          <cell r="L81">
            <v>63</v>
          </cell>
          <cell r="M81">
            <v>76</v>
          </cell>
        </row>
        <row r="82">
          <cell r="A82">
            <v>79</v>
          </cell>
          <cell r="C82">
            <v>5.9490740740740745E-3</v>
          </cell>
          <cell r="D82">
            <v>1.01388888888889E-2</v>
          </cell>
          <cell r="E82">
            <v>2.0277778930996401E-2</v>
          </cell>
          <cell r="H82">
            <v>79</v>
          </cell>
          <cell r="I82">
            <v>4.6643518518518397E-3</v>
          </cell>
          <cell r="J82">
            <v>7.0023148148147998E-3</v>
          </cell>
          <cell r="K82">
            <v>1.16666666666667E-2</v>
          </cell>
          <cell r="L82">
            <v>64</v>
          </cell>
          <cell r="M82">
            <v>78</v>
          </cell>
        </row>
        <row r="83">
          <cell r="A83">
            <v>80</v>
          </cell>
          <cell r="C83">
            <v>5.9027777777777802E-3</v>
          </cell>
          <cell r="D83">
            <v>1.00694444444444E-2</v>
          </cell>
          <cell r="E83">
            <v>2.01388901308166E-2</v>
          </cell>
          <cell r="F83">
            <v>35</v>
          </cell>
          <cell r="G83">
            <v>35</v>
          </cell>
          <cell r="H83">
            <v>80</v>
          </cell>
          <cell r="I83">
            <v>4.6296296296296198E-3</v>
          </cell>
          <cell r="J83">
            <v>6.9444444444444302E-3</v>
          </cell>
          <cell r="K83">
            <v>1.1574074074074099E-2</v>
          </cell>
          <cell r="L83">
            <v>65</v>
          </cell>
          <cell r="M83">
            <v>80</v>
          </cell>
        </row>
        <row r="84">
          <cell r="A84">
            <v>81</v>
          </cell>
          <cell r="C84">
            <v>5.8680555555555604E-3</v>
          </cell>
          <cell r="D84">
            <v>9.9999999999999794E-3</v>
          </cell>
          <cell r="E84">
            <v>2.0000001330636799E-2</v>
          </cell>
          <cell r="G84">
            <v>36</v>
          </cell>
          <cell r="H84">
            <v>81</v>
          </cell>
          <cell r="I84">
            <v>4.5949074074074E-3</v>
          </cell>
          <cell r="J84">
            <v>6.8865740740740597E-3</v>
          </cell>
          <cell r="K84">
            <v>1.14814814814815E-2</v>
          </cell>
          <cell r="L84">
            <v>66</v>
          </cell>
          <cell r="M84">
            <v>82</v>
          </cell>
        </row>
        <row r="85">
          <cell r="A85">
            <v>82</v>
          </cell>
          <cell r="C85">
            <v>5.8333333333333397E-3</v>
          </cell>
          <cell r="D85">
            <v>9.9305555555555397E-3</v>
          </cell>
          <cell r="E85">
            <v>1.9861112530457099E-2</v>
          </cell>
          <cell r="F85">
            <v>36</v>
          </cell>
          <cell r="G85">
            <v>37</v>
          </cell>
          <cell r="H85">
            <v>82</v>
          </cell>
          <cell r="I85">
            <v>4.5601851851851697E-3</v>
          </cell>
          <cell r="J85">
            <v>6.8287037037036901E-3</v>
          </cell>
          <cell r="K85">
            <v>1.13888888888889E-2</v>
          </cell>
          <cell r="L85">
            <v>67</v>
          </cell>
          <cell r="M85">
            <v>84</v>
          </cell>
        </row>
        <row r="86">
          <cell r="A86">
            <v>83</v>
          </cell>
          <cell r="C86">
            <v>5.7986111111111198E-3</v>
          </cell>
          <cell r="D86">
            <v>9.8611111111110896E-3</v>
          </cell>
          <cell r="E86">
            <v>1.9722223730277402E-2</v>
          </cell>
          <cell r="G86">
            <v>38</v>
          </cell>
          <cell r="H86">
            <v>83</v>
          </cell>
          <cell r="I86">
            <v>4.5254629629629499E-3</v>
          </cell>
          <cell r="J86">
            <v>6.7708333333333197E-3</v>
          </cell>
          <cell r="K86">
            <v>1.1296296296296301E-2</v>
          </cell>
          <cell r="L86">
            <v>68</v>
          </cell>
          <cell r="M86">
            <v>86</v>
          </cell>
        </row>
        <row r="87">
          <cell r="A87">
            <v>84</v>
          </cell>
          <cell r="C87">
            <v>5.7638888888888896E-3</v>
          </cell>
          <cell r="D87">
            <v>9.7916666666666499E-3</v>
          </cell>
          <cell r="E87">
            <v>1.9583334930097701E-2</v>
          </cell>
          <cell r="F87">
            <v>37</v>
          </cell>
          <cell r="G87">
            <v>39</v>
          </cell>
          <cell r="H87">
            <v>84</v>
          </cell>
          <cell r="I87">
            <v>4.49074074074073E-3</v>
          </cell>
          <cell r="J87">
            <v>6.7129629629629501E-3</v>
          </cell>
          <cell r="K87">
            <v>1.12037037037037E-2</v>
          </cell>
          <cell r="L87">
            <v>69</v>
          </cell>
          <cell r="M87">
            <v>88</v>
          </cell>
        </row>
        <row r="88">
          <cell r="A88">
            <v>85</v>
          </cell>
          <cell r="C88">
            <v>5.7291666666666697E-3</v>
          </cell>
          <cell r="D88">
            <v>9.7222222222222102E-3</v>
          </cell>
          <cell r="E88">
            <v>1.9444446129918001E-2</v>
          </cell>
          <cell r="G88">
            <v>40</v>
          </cell>
          <cell r="H88">
            <v>85</v>
          </cell>
          <cell r="I88">
            <v>4.4560185185185102E-3</v>
          </cell>
          <cell r="J88">
            <v>6.6550925925925796E-3</v>
          </cell>
          <cell r="K88">
            <v>1.1111111111111099E-2</v>
          </cell>
          <cell r="L88">
            <v>70</v>
          </cell>
          <cell r="M88">
            <v>90</v>
          </cell>
        </row>
        <row r="89">
          <cell r="A89">
            <v>86</v>
          </cell>
          <cell r="C89">
            <v>5.6944444444444499E-3</v>
          </cell>
          <cell r="D89">
            <v>9.6527777777777601E-3</v>
          </cell>
          <cell r="E89">
            <v>1.93055573297383E-2</v>
          </cell>
          <cell r="F89">
            <v>38</v>
          </cell>
          <cell r="G89">
            <v>41</v>
          </cell>
          <cell r="H89">
            <v>86</v>
          </cell>
          <cell r="I89">
            <v>4.4212962962962904E-3</v>
          </cell>
          <cell r="J89">
            <v>6.5972222222222101E-3</v>
          </cell>
          <cell r="K89">
            <v>1.10185185185185E-2</v>
          </cell>
          <cell r="L89">
            <v>72</v>
          </cell>
          <cell r="M89">
            <v>92</v>
          </cell>
        </row>
        <row r="90">
          <cell r="A90">
            <v>87</v>
          </cell>
          <cell r="C90">
            <v>5.6597222222222196E-3</v>
          </cell>
          <cell r="D90">
            <v>9.5833333333333205E-3</v>
          </cell>
          <cell r="E90">
            <v>1.91666685295586E-2</v>
          </cell>
          <cell r="G90">
            <v>42</v>
          </cell>
          <cell r="H90">
            <v>87</v>
          </cell>
          <cell r="I90">
            <v>4.3865740740740696E-3</v>
          </cell>
          <cell r="J90">
            <v>6.5393518518518396E-3</v>
          </cell>
          <cell r="K90">
            <v>1.09259259259259E-2</v>
          </cell>
          <cell r="L90">
            <v>74</v>
          </cell>
          <cell r="M90">
            <v>94</v>
          </cell>
        </row>
        <row r="91">
          <cell r="A91">
            <v>88</v>
          </cell>
          <cell r="C91">
            <v>5.6249999999999998E-3</v>
          </cell>
          <cell r="D91">
            <v>9.5138888888888704E-3</v>
          </cell>
          <cell r="E91">
            <v>1.9027779729378899E-2</v>
          </cell>
          <cell r="F91">
            <v>39</v>
          </cell>
          <cell r="G91">
            <v>43</v>
          </cell>
          <cell r="H91">
            <v>88</v>
          </cell>
          <cell r="I91">
            <v>4.3518518518518403E-3</v>
          </cell>
          <cell r="J91">
            <v>6.48148148148147E-3</v>
          </cell>
          <cell r="K91">
            <v>1.0833333333333301E-2</v>
          </cell>
          <cell r="L91">
            <v>76</v>
          </cell>
          <cell r="M91">
            <v>96</v>
          </cell>
        </row>
        <row r="92">
          <cell r="A92">
            <v>89</v>
          </cell>
          <cell r="C92">
            <v>5.5902777777777799E-3</v>
          </cell>
          <cell r="D92">
            <v>9.4444444444444307E-3</v>
          </cell>
          <cell r="E92">
            <v>1.8888890929199199E-2</v>
          </cell>
          <cell r="G92">
            <v>44</v>
          </cell>
          <cell r="I92">
            <v>4.3171296296296204E-3</v>
          </cell>
          <cell r="J92">
            <v>6.4236111111111004E-3</v>
          </cell>
          <cell r="K92">
            <v>1.07407407407407E-2</v>
          </cell>
          <cell r="L92">
            <v>78</v>
          </cell>
          <cell r="M92">
            <v>98</v>
          </cell>
        </row>
        <row r="93">
          <cell r="A93">
            <v>90</v>
          </cell>
          <cell r="C93">
            <v>5.5555555555555601E-3</v>
          </cell>
          <cell r="D93">
            <v>9.3749999999999892E-3</v>
          </cell>
          <cell r="E93">
            <v>1.8750002129019502E-2</v>
          </cell>
          <cell r="F93">
            <v>40</v>
          </cell>
          <cell r="G93">
            <v>45</v>
          </cell>
          <cell r="H93">
            <v>89</v>
          </cell>
          <cell r="I93">
            <v>4.2824074074073997E-3</v>
          </cell>
          <cell r="J93">
            <v>6.36574074074073E-3</v>
          </cell>
          <cell r="K93">
            <v>1.0648148148148099E-2</v>
          </cell>
          <cell r="L93">
            <v>80</v>
          </cell>
          <cell r="M93">
            <v>100</v>
          </cell>
        </row>
        <row r="94">
          <cell r="A94">
            <v>91</v>
          </cell>
          <cell r="C94">
            <v>5.5208333333333403E-3</v>
          </cell>
          <cell r="D94">
            <v>9.3055555555555391E-3</v>
          </cell>
          <cell r="E94">
            <v>1.8611113328839801E-2</v>
          </cell>
          <cell r="G94">
            <v>46</v>
          </cell>
          <cell r="I94">
            <v>4.2476851851851799E-3</v>
          </cell>
          <cell r="J94">
            <v>6.3078703703703604E-3</v>
          </cell>
          <cell r="K94">
            <v>1.0555555555555599E-2</v>
          </cell>
          <cell r="L94">
            <v>82</v>
          </cell>
          <cell r="M94">
            <v>103</v>
          </cell>
        </row>
        <row r="95">
          <cell r="A95">
            <v>92</v>
          </cell>
          <cell r="C95">
            <v>5.48611111111111E-3</v>
          </cell>
          <cell r="D95">
            <v>9.2361111111110995E-3</v>
          </cell>
          <cell r="E95">
            <v>1.8472224528660101E-2</v>
          </cell>
          <cell r="F95">
            <v>41</v>
          </cell>
          <cell r="G95">
            <v>47</v>
          </cell>
          <cell r="H95">
            <v>90</v>
          </cell>
          <cell r="I95">
            <v>4.21296296296296E-3</v>
          </cell>
          <cell r="J95">
            <v>6.2499999999999899E-3</v>
          </cell>
          <cell r="K95">
            <v>1.0462962962963E-2</v>
          </cell>
          <cell r="L95">
            <v>84</v>
          </cell>
          <cell r="M95">
            <v>106</v>
          </cell>
        </row>
        <row r="96">
          <cell r="A96">
            <v>93</v>
          </cell>
          <cell r="C96">
            <v>5.4513888888888902E-3</v>
          </cell>
          <cell r="D96">
            <v>9.1666666666666598E-3</v>
          </cell>
          <cell r="E96">
            <v>1.83333357284804E-2</v>
          </cell>
          <cell r="G96">
            <v>48</v>
          </cell>
          <cell r="I96">
            <v>4.1782407407407402E-3</v>
          </cell>
          <cell r="J96">
            <v>6.1921296296296204E-3</v>
          </cell>
          <cell r="K96">
            <v>1.03703703703704E-2</v>
          </cell>
          <cell r="L96">
            <v>86</v>
          </cell>
          <cell r="M96">
            <v>109</v>
          </cell>
        </row>
        <row r="97">
          <cell r="A97">
            <v>94</v>
          </cell>
          <cell r="C97">
            <v>5.4166666666666703E-3</v>
          </cell>
          <cell r="D97">
            <v>9.0972222222222097E-3</v>
          </cell>
          <cell r="E97">
            <v>1.81944469283007E-2</v>
          </cell>
          <cell r="F97">
            <v>42</v>
          </cell>
          <cell r="G97">
            <v>49</v>
          </cell>
          <cell r="H97">
            <v>91</v>
          </cell>
          <cell r="I97">
            <v>4.1435185185185099E-3</v>
          </cell>
          <cell r="J97">
            <v>6.1342592592592603E-3</v>
          </cell>
          <cell r="K97">
            <v>1.0277777777777801E-2</v>
          </cell>
          <cell r="L97">
            <v>88</v>
          </cell>
          <cell r="M97">
            <v>112</v>
          </cell>
        </row>
        <row r="98">
          <cell r="A98">
            <v>95</v>
          </cell>
          <cell r="C98">
            <v>5.3819444444444496E-3</v>
          </cell>
          <cell r="D98">
            <v>9.02777777777777E-3</v>
          </cell>
          <cell r="E98">
            <v>1.8055558128120999E-2</v>
          </cell>
          <cell r="G98">
            <v>50</v>
          </cell>
          <cell r="I98">
            <v>4.1087962962962901E-3</v>
          </cell>
          <cell r="J98">
            <v>6.0763888888888899E-3</v>
          </cell>
          <cell r="K98">
            <v>1.01851851851852E-2</v>
          </cell>
          <cell r="L98">
            <v>90</v>
          </cell>
          <cell r="M98">
            <v>115</v>
          </cell>
        </row>
        <row r="99">
          <cell r="A99">
            <v>96</v>
          </cell>
          <cell r="C99">
            <v>5.3472222222222202E-3</v>
          </cell>
          <cell r="D99">
            <v>8.9583333333333303E-3</v>
          </cell>
          <cell r="E99">
            <v>1.7916669327941299E-2</v>
          </cell>
          <cell r="F99">
            <v>43</v>
          </cell>
          <cell r="G99">
            <v>52</v>
          </cell>
          <cell r="H99">
            <v>92</v>
          </cell>
          <cell r="I99">
            <v>4.0740740740740702E-3</v>
          </cell>
          <cell r="J99">
            <v>6.0185185185185203E-3</v>
          </cell>
          <cell r="K99">
            <v>1.0092592592592599E-2</v>
          </cell>
          <cell r="L99">
            <v>92</v>
          </cell>
          <cell r="M99">
            <v>118</v>
          </cell>
        </row>
        <row r="100">
          <cell r="A100">
            <v>97</v>
          </cell>
          <cell r="C100">
            <v>5.3125000000000004E-3</v>
          </cell>
          <cell r="D100">
            <v>8.8888888888888906E-3</v>
          </cell>
          <cell r="E100">
            <v>1.7777780527761598E-2</v>
          </cell>
          <cell r="G100">
            <v>54</v>
          </cell>
          <cell r="I100">
            <v>4.0393518518518504E-3</v>
          </cell>
          <cell r="J100">
            <v>5.9606481481481498E-3</v>
          </cell>
          <cell r="K100">
            <v>0.01</v>
          </cell>
          <cell r="L100">
            <v>94</v>
          </cell>
          <cell r="M100">
            <v>121</v>
          </cell>
        </row>
        <row r="101">
          <cell r="A101">
            <v>98</v>
          </cell>
          <cell r="C101">
            <v>5.2777777777777797E-3</v>
          </cell>
          <cell r="D101">
            <v>8.8194444444444405E-3</v>
          </cell>
          <cell r="E101">
            <v>1.7638891727581901E-2</v>
          </cell>
          <cell r="F101">
            <v>44</v>
          </cell>
          <cell r="G101">
            <v>56</v>
          </cell>
          <cell r="H101">
            <v>93</v>
          </cell>
          <cell r="I101">
            <v>4.0046296296296297E-3</v>
          </cell>
          <cell r="J101">
            <v>5.9027777777777802E-3</v>
          </cell>
          <cell r="K101">
            <v>9.9074074074074099E-3</v>
          </cell>
          <cell r="L101">
            <v>96</v>
          </cell>
          <cell r="M101">
            <v>124</v>
          </cell>
        </row>
        <row r="102">
          <cell r="A102">
            <v>99</v>
          </cell>
          <cell r="C102">
            <v>5.2430555555555555E-3</v>
          </cell>
          <cell r="D102">
            <v>8.7499999999999991E-3</v>
          </cell>
          <cell r="E102">
            <v>1.7500002927402201E-2</v>
          </cell>
          <cell r="G102">
            <v>58</v>
          </cell>
          <cell r="I102">
            <v>3.9699074074074072E-3</v>
          </cell>
          <cell r="J102">
            <v>5.8449074074074072E-3</v>
          </cell>
          <cell r="K102">
            <v>9.8148148148148144E-3</v>
          </cell>
          <cell r="L102">
            <v>98</v>
          </cell>
          <cell r="M102">
            <v>127</v>
          </cell>
        </row>
        <row r="103">
          <cell r="A103">
            <v>100</v>
          </cell>
          <cell r="C103">
            <v>5.208333333333333E-3</v>
          </cell>
          <cell r="D103">
            <v>8.6805555555555559E-3</v>
          </cell>
          <cell r="E103">
            <v>1.73611141272225E-2</v>
          </cell>
          <cell r="F103">
            <v>45</v>
          </cell>
          <cell r="G103">
            <v>60</v>
          </cell>
          <cell r="H103">
            <v>94</v>
          </cell>
          <cell r="I103">
            <v>3.9351851851851857E-3</v>
          </cell>
          <cell r="J103">
            <v>5.7870370370370376E-3</v>
          </cell>
          <cell r="K103">
            <v>9.7222222222222224E-3</v>
          </cell>
          <cell r="L103">
            <v>100</v>
          </cell>
          <cell r="M103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9"/>
  <sheetViews>
    <sheetView view="pageBreakPreview" topLeftCell="A89" zoomScale="90" zoomScaleNormal="115" zoomScaleSheetLayoutView="90" workbookViewId="0">
      <selection activeCell="D3" sqref="D3:T3"/>
    </sheetView>
  </sheetViews>
  <sheetFormatPr defaultRowHeight="14.4" x14ac:dyDescent="0.3"/>
  <cols>
    <col min="1" max="2" width="6.6640625" customWidth="1"/>
    <col min="3" max="3" width="10.44140625" customWidth="1"/>
    <col min="4" max="4" width="6.33203125" customWidth="1"/>
    <col min="5" max="5" width="23.88671875" customWidth="1"/>
    <col min="6" max="7" width="7" customWidth="1"/>
    <col min="8" max="8" width="24.88671875" customWidth="1"/>
    <col min="9" max="9" width="27.109375" customWidth="1"/>
    <col min="10" max="10" width="25" customWidth="1"/>
    <col min="11" max="11" width="8" customWidth="1"/>
    <col min="12" max="12" width="7.33203125" customWidth="1"/>
    <col min="13" max="13" width="7.6640625" customWidth="1"/>
    <col min="14" max="14" width="7.33203125" customWidth="1"/>
    <col min="15" max="15" width="8" customWidth="1"/>
    <col min="16" max="16" width="7.33203125" customWidth="1"/>
    <col min="17" max="17" width="7.44140625" customWidth="1"/>
    <col min="18" max="18" width="6.33203125" hidden="1" customWidth="1"/>
    <col min="19" max="19" width="7.5546875" hidden="1" customWidth="1"/>
    <col min="20" max="20" width="7.44140625" customWidth="1"/>
    <col min="22" max="23" width="8.109375" customWidth="1"/>
    <col min="259" max="259" width="6.33203125" customWidth="1"/>
    <col min="260" max="260" width="22.109375" customWidth="1"/>
    <col min="261" max="262" width="7" customWidth="1"/>
    <col min="263" max="263" width="21.88671875" customWidth="1"/>
    <col min="264" max="264" width="20.5546875" customWidth="1"/>
    <col min="265" max="274" width="7.33203125" customWidth="1"/>
    <col min="275" max="275" width="7.44140625" customWidth="1"/>
    <col min="276" max="276" width="8.5546875" customWidth="1"/>
    <col min="515" max="515" width="6.33203125" customWidth="1"/>
    <col min="516" max="516" width="22.109375" customWidth="1"/>
    <col min="517" max="518" width="7" customWidth="1"/>
    <col min="519" max="519" width="21.88671875" customWidth="1"/>
    <col min="520" max="520" width="20.5546875" customWidth="1"/>
    <col min="521" max="530" width="7.33203125" customWidth="1"/>
    <col min="531" max="531" width="7.44140625" customWidth="1"/>
    <col min="532" max="532" width="8.5546875" customWidth="1"/>
    <col min="771" max="771" width="6.33203125" customWidth="1"/>
    <col min="772" max="772" width="22.109375" customWidth="1"/>
    <col min="773" max="774" width="7" customWidth="1"/>
    <col min="775" max="775" width="21.88671875" customWidth="1"/>
    <col min="776" max="776" width="20.5546875" customWidth="1"/>
    <col min="777" max="786" width="7.33203125" customWidth="1"/>
    <col min="787" max="787" width="7.44140625" customWidth="1"/>
    <col min="788" max="788" width="8.5546875" customWidth="1"/>
    <col min="1027" max="1027" width="6.33203125" customWidth="1"/>
    <col min="1028" max="1028" width="22.109375" customWidth="1"/>
    <col min="1029" max="1030" width="7" customWidth="1"/>
    <col min="1031" max="1031" width="21.88671875" customWidth="1"/>
    <col min="1032" max="1032" width="20.5546875" customWidth="1"/>
    <col min="1033" max="1042" width="7.33203125" customWidth="1"/>
    <col min="1043" max="1043" width="7.44140625" customWidth="1"/>
    <col min="1044" max="1044" width="8.5546875" customWidth="1"/>
    <col min="1283" max="1283" width="6.33203125" customWidth="1"/>
    <col min="1284" max="1284" width="22.109375" customWidth="1"/>
    <col min="1285" max="1286" width="7" customWidth="1"/>
    <col min="1287" max="1287" width="21.88671875" customWidth="1"/>
    <col min="1288" max="1288" width="20.5546875" customWidth="1"/>
    <col min="1289" max="1298" width="7.33203125" customWidth="1"/>
    <col min="1299" max="1299" width="7.44140625" customWidth="1"/>
    <col min="1300" max="1300" width="8.5546875" customWidth="1"/>
    <col min="1539" max="1539" width="6.33203125" customWidth="1"/>
    <col min="1540" max="1540" width="22.109375" customWidth="1"/>
    <col min="1541" max="1542" width="7" customWidth="1"/>
    <col min="1543" max="1543" width="21.88671875" customWidth="1"/>
    <col min="1544" max="1544" width="20.5546875" customWidth="1"/>
    <col min="1545" max="1554" width="7.33203125" customWidth="1"/>
    <col min="1555" max="1555" width="7.44140625" customWidth="1"/>
    <col min="1556" max="1556" width="8.5546875" customWidth="1"/>
    <col min="1795" max="1795" width="6.33203125" customWidth="1"/>
    <col min="1796" max="1796" width="22.109375" customWidth="1"/>
    <col min="1797" max="1798" width="7" customWidth="1"/>
    <col min="1799" max="1799" width="21.88671875" customWidth="1"/>
    <col min="1800" max="1800" width="20.5546875" customWidth="1"/>
    <col min="1801" max="1810" width="7.33203125" customWidth="1"/>
    <col min="1811" max="1811" width="7.44140625" customWidth="1"/>
    <col min="1812" max="1812" width="8.5546875" customWidth="1"/>
    <col min="2051" max="2051" width="6.33203125" customWidth="1"/>
    <col min="2052" max="2052" width="22.109375" customWidth="1"/>
    <col min="2053" max="2054" width="7" customWidth="1"/>
    <col min="2055" max="2055" width="21.88671875" customWidth="1"/>
    <col min="2056" max="2056" width="20.5546875" customWidth="1"/>
    <col min="2057" max="2066" width="7.33203125" customWidth="1"/>
    <col min="2067" max="2067" width="7.44140625" customWidth="1"/>
    <col min="2068" max="2068" width="8.5546875" customWidth="1"/>
    <col min="2307" max="2307" width="6.33203125" customWidth="1"/>
    <col min="2308" max="2308" width="22.109375" customWidth="1"/>
    <col min="2309" max="2310" width="7" customWidth="1"/>
    <col min="2311" max="2311" width="21.88671875" customWidth="1"/>
    <col min="2312" max="2312" width="20.5546875" customWidth="1"/>
    <col min="2313" max="2322" width="7.33203125" customWidth="1"/>
    <col min="2323" max="2323" width="7.44140625" customWidth="1"/>
    <col min="2324" max="2324" width="8.5546875" customWidth="1"/>
    <col min="2563" max="2563" width="6.33203125" customWidth="1"/>
    <col min="2564" max="2564" width="22.109375" customWidth="1"/>
    <col min="2565" max="2566" width="7" customWidth="1"/>
    <col min="2567" max="2567" width="21.88671875" customWidth="1"/>
    <col min="2568" max="2568" width="20.5546875" customWidth="1"/>
    <col min="2569" max="2578" width="7.33203125" customWidth="1"/>
    <col min="2579" max="2579" width="7.44140625" customWidth="1"/>
    <col min="2580" max="2580" width="8.5546875" customWidth="1"/>
    <col min="2819" max="2819" width="6.33203125" customWidth="1"/>
    <col min="2820" max="2820" width="22.109375" customWidth="1"/>
    <col min="2821" max="2822" width="7" customWidth="1"/>
    <col min="2823" max="2823" width="21.88671875" customWidth="1"/>
    <col min="2824" max="2824" width="20.5546875" customWidth="1"/>
    <col min="2825" max="2834" width="7.33203125" customWidth="1"/>
    <col min="2835" max="2835" width="7.44140625" customWidth="1"/>
    <col min="2836" max="2836" width="8.5546875" customWidth="1"/>
    <col min="3075" max="3075" width="6.33203125" customWidth="1"/>
    <col min="3076" max="3076" width="22.109375" customWidth="1"/>
    <col min="3077" max="3078" width="7" customWidth="1"/>
    <col min="3079" max="3079" width="21.88671875" customWidth="1"/>
    <col min="3080" max="3080" width="20.5546875" customWidth="1"/>
    <col min="3081" max="3090" width="7.33203125" customWidth="1"/>
    <col min="3091" max="3091" width="7.44140625" customWidth="1"/>
    <col min="3092" max="3092" width="8.5546875" customWidth="1"/>
    <col min="3331" max="3331" width="6.33203125" customWidth="1"/>
    <col min="3332" max="3332" width="22.109375" customWidth="1"/>
    <col min="3333" max="3334" width="7" customWidth="1"/>
    <col min="3335" max="3335" width="21.88671875" customWidth="1"/>
    <col min="3336" max="3336" width="20.5546875" customWidth="1"/>
    <col min="3337" max="3346" width="7.33203125" customWidth="1"/>
    <col min="3347" max="3347" width="7.44140625" customWidth="1"/>
    <col min="3348" max="3348" width="8.5546875" customWidth="1"/>
    <col min="3587" max="3587" width="6.33203125" customWidth="1"/>
    <col min="3588" max="3588" width="22.109375" customWidth="1"/>
    <col min="3589" max="3590" width="7" customWidth="1"/>
    <col min="3591" max="3591" width="21.88671875" customWidth="1"/>
    <col min="3592" max="3592" width="20.5546875" customWidth="1"/>
    <col min="3593" max="3602" width="7.33203125" customWidth="1"/>
    <col min="3603" max="3603" width="7.44140625" customWidth="1"/>
    <col min="3604" max="3604" width="8.5546875" customWidth="1"/>
    <col min="3843" max="3843" width="6.33203125" customWidth="1"/>
    <col min="3844" max="3844" width="22.109375" customWidth="1"/>
    <col min="3845" max="3846" width="7" customWidth="1"/>
    <col min="3847" max="3847" width="21.88671875" customWidth="1"/>
    <col min="3848" max="3848" width="20.5546875" customWidth="1"/>
    <col min="3849" max="3858" width="7.33203125" customWidth="1"/>
    <col min="3859" max="3859" width="7.44140625" customWidth="1"/>
    <col min="3860" max="3860" width="8.5546875" customWidth="1"/>
    <col min="4099" max="4099" width="6.33203125" customWidth="1"/>
    <col min="4100" max="4100" width="22.109375" customWidth="1"/>
    <col min="4101" max="4102" width="7" customWidth="1"/>
    <col min="4103" max="4103" width="21.88671875" customWidth="1"/>
    <col min="4104" max="4104" width="20.5546875" customWidth="1"/>
    <col min="4105" max="4114" width="7.33203125" customWidth="1"/>
    <col min="4115" max="4115" width="7.44140625" customWidth="1"/>
    <col min="4116" max="4116" width="8.5546875" customWidth="1"/>
    <col min="4355" max="4355" width="6.33203125" customWidth="1"/>
    <col min="4356" max="4356" width="22.109375" customWidth="1"/>
    <col min="4357" max="4358" width="7" customWidth="1"/>
    <col min="4359" max="4359" width="21.88671875" customWidth="1"/>
    <col min="4360" max="4360" width="20.5546875" customWidth="1"/>
    <col min="4361" max="4370" width="7.33203125" customWidth="1"/>
    <col min="4371" max="4371" width="7.44140625" customWidth="1"/>
    <col min="4372" max="4372" width="8.5546875" customWidth="1"/>
    <col min="4611" max="4611" width="6.33203125" customWidth="1"/>
    <col min="4612" max="4612" width="22.109375" customWidth="1"/>
    <col min="4613" max="4614" width="7" customWidth="1"/>
    <col min="4615" max="4615" width="21.88671875" customWidth="1"/>
    <col min="4616" max="4616" width="20.5546875" customWidth="1"/>
    <col min="4617" max="4626" width="7.33203125" customWidth="1"/>
    <col min="4627" max="4627" width="7.44140625" customWidth="1"/>
    <col min="4628" max="4628" width="8.5546875" customWidth="1"/>
    <col min="4867" max="4867" width="6.33203125" customWidth="1"/>
    <col min="4868" max="4868" width="22.109375" customWidth="1"/>
    <col min="4869" max="4870" width="7" customWidth="1"/>
    <col min="4871" max="4871" width="21.88671875" customWidth="1"/>
    <col min="4872" max="4872" width="20.5546875" customWidth="1"/>
    <col min="4873" max="4882" width="7.33203125" customWidth="1"/>
    <col min="4883" max="4883" width="7.44140625" customWidth="1"/>
    <col min="4884" max="4884" width="8.5546875" customWidth="1"/>
    <col min="5123" max="5123" width="6.33203125" customWidth="1"/>
    <col min="5124" max="5124" width="22.109375" customWidth="1"/>
    <col min="5125" max="5126" width="7" customWidth="1"/>
    <col min="5127" max="5127" width="21.88671875" customWidth="1"/>
    <col min="5128" max="5128" width="20.5546875" customWidth="1"/>
    <col min="5129" max="5138" width="7.33203125" customWidth="1"/>
    <col min="5139" max="5139" width="7.44140625" customWidth="1"/>
    <col min="5140" max="5140" width="8.5546875" customWidth="1"/>
    <col min="5379" max="5379" width="6.33203125" customWidth="1"/>
    <col min="5380" max="5380" width="22.109375" customWidth="1"/>
    <col min="5381" max="5382" width="7" customWidth="1"/>
    <col min="5383" max="5383" width="21.88671875" customWidth="1"/>
    <col min="5384" max="5384" width="20.5546875" customWidth="1"/>
    <col min="5385" max="5394" width="7.33203125" customWidth="1"/>
    <col min="5395" max="5395" width="7.44140625" customWidth="1"/>
    <col min="5396" max="5396" width="8.5546875" customWidth="1"/>
    <col min="5635" max="5635" width="6.33203125" customWidth="1"/>
    <col min="5636" max="5636" width="22.109375" customWidth="1"/>
    <col min="5637" max="5638" width="7" customWidth="1"/>
    <col min="5639" max="5639" width="21.88671875" customWidth="1"/>
    <col min="5640" max="5640" width="20.5546875" customWidth="1"/>
    <col min="5641" max="5650" width="7.33203125" customWidth="1"/>
    <col min="5651" max="5651" width="7.44140625" customWidth="1"/>
    <col min="5652" max="5652" width="8.5546875" customWidth="1"/>
    <col min="5891" max="5891" width="6.33203125" customWidth="1"/>
    <col min="5892" max="5892" width="22.109375" customWidth="1"/>
    <col min="5893" max="5894" width="7" customWidth="1"/>
    <col min="5895" max="5895" width="21.88671875" customWidth="1"/>
    <col min="5896" max="5896" width="20.5546875" customWidth="1"/>
    <col min="5897" max="5906" width="7.33203125" customWidth="1"/>
    <col min="5907" max="5907" width="7.44140625" customWidth="1"/>
    <col min="5908" max="5908" width="8.5546875" customWidth="1"/>
    <col min="6147" max="6147" width="6.33203125" customWidth="1"/>
    <col min="6148" max="6148" width="22.109375" customWidth="1"/>
    <col min="6149" max="6150" width="7" customWidth="1"/>
    <col min="6151" max="6151" width="21.88671875" customWidth="1"/>
    <col min="6152" max="6152" width="20.5546875" customWidth="1"/>
    <col min="6153" max="6162" width="7.33203125" customWidth="1"/>
    <col min="6163" max="6163" width="7.44140625" customWidth="1"/>
    <col min="6164" max="6164" width="8.5546875" customWidth="1"/>
    <col min="6403" max="6403" width="6.33203125" customWidth="1"/>
    <col min="6404" max="6404" width="22.109375" customWidth="1"/>
    <col min="6405" max="6406" width="7" customWidth="1"/>
    <col min="6407" max="6407" width="21.88671875" customWidth="1"/>
    <col min="6408" max="6408" width="20.5546875" customWidth="1"/>
    <col min="6409" max="6418" width="7.33203125" customWidth="1"/>
    <col min="6419" max="6419" width="7.44140625" customWidth="1"/>
    <col min="6420" max="6420" width="8.5546875" customWidth="1"/>
    <col min="6659" max="6659" width="6.33203125" customWidth="1"/>
    <col min="6660" max="6660" width="22.109375" customWidth="1"/>
    <col min="6661" max="6662" width="7" customWidth="1"/>
    <col min="6663" max="6663" width="21.88671875" customWidth="1"/>
    <col min="6664" max="6664" width="20.5546875" customWidth="1"/>
    <col min="6665" max="6674" width="7.33203125" customWidth="1"/>
    <col min="6675" max="6675" width="7.44140625" customWidth="1"/>
    <col min="6676" max="6676" width="8.5546875" customWidth="1"/>
    <col min="6915" max="6915" width="6.33203125" customWidth="1"/>
    <col min="6916" max="6916" width="22.109375" customWidth="1"/>
    <col min="6917" max="6918" width="7" customWidth="1"/>
    <col min="6919" max="6919" width="21.88671875" customWidth="1"/>
    <col min="6920" max="6920" width="20.5546875" customWidth="1"/>
    <col min="6921" max="6930" width="7.33203125" customWidth="1"/>
    <col min="6931" max="6931" width="7.44140625" customWidth="1"/>
    <col min="6932" max="6932" width="8.5546875" customWidth="1"/>
    <col min="7171" max="7171" width="6.33203125" customWidth="1"/>
    <col min="7172" max="7172" width="22.109375" customWidth="1"/>
    <col min="7173" max="7174" width="7" customWidth="1"/>
    <col min="7175" max="7175" width="21.88671875" customWidth="1"/>
    <col min="7176" max="7176" width="20.5546875" customWidth="1"/>
    <col min="7177" max="7186" width="7.33203125" customWidth="1"/>
    <col min="7187" max="7187" width="7.44140625" customWidth="1"/>
    <col min="7188" max="7188" width="8.5546875" customWidth="1"/>
    <col min="7427" max="7427" width="6.33203125" customWidth="1"/>
    <col min="7428" max="7428" width="22.109375" customWidth="1"/>
    <col min="7429" max="7430" width="7" customWidth="1"/>
    <col min="7431" max="7431" width="21.88671875" customWidth="1"/>
    <col min="7432" max="7432" width="20.5546875" customWidth="1"/>
    <col min="7433" max="7442" width="7.33203125" customWidth="1"/>
    <col min="7443" max="7443" width="7.44140625" customWidth="1"/>
    <col min="7444" max="7444" width="8.5546875" customWidth="1"/>
    <col min="7683" max="7683" width="6.33203125" customWidth="1"/>
    <col min="7684" max="7684" width="22.109375" customWidth="1"/>
    <col min="7685" max="7686" width="7" customWidth="1"/>
    <col min="7687" max="7687" width="21.88671875" customWidth="1"/>
    <col min="7688" max="7688" width="20.5546875" customWidth="1"/>
    <col min="7689" max="7698" width="7.33203125" customWidth="1"/>
    <col min="7699" max="7699" width="7.44140625" customWidth="1"/>
    <col min="7700" max="7700" width="8.5546875" customWidth="1"/>
    <col min="7939" max="7939" width="6.33203125" customWidth="1"/>
    <col min="7940" max="7940" width="22.109375" customWidth="1"/>
    <col min="7941" max="7942" width="7" customWidth="1"/>
    <col min="7943" max="7943" width="21.88671875" customWidth="1"/>
    <col min="7944" max="7944" width="20.5546875" customWidth="1"/>
    <col min="7945" max="7954" width="7.33203125" customWidth="1"/>
    <col min="7955" max="7955" width="7.44140625" customWidth="1"/>
    <col min="7956" max="7956" width="8.5546875" customWidth="1"/>
    <col min="8195" max="8195" width="6.33203125" customWidth="1"/>
    <col min="8196" max="8196" width="22.109375" customWidth="1"/>
    <col min="8197" max="8198" width="7" customWidth="1"/>
    <col min="8199" max="8199" width="21.88671875" customWidth="1"/>
    <col min="8200" max="8200" width="20.5546875" customWidth="1"/>
    <col min="8201" max="8210" width="7.33203125" customWidth="1"/>
    <col min="8211" max="8211" width="7.44140625" customWidth="1"/>
    <col min="8212" max="8212" width="8.5546875" customWidth="1"/>
    <col min="8451" max="8451" width="6.33203125" customWidth="1"/>
    <col min="8452" max="8452" width="22.109375" customWidth="1"/>
    <col min="8453" max="8454" width="7" customWidth="1"/>
    <col min="8455" max="8455" width="21.88671875" customWidth="1"/>
    <col min="8456" max="8456" width="20.5546875" customWidth="1"/>
    <col min="8457" max="8466" width="7.33203125" customWidth="1"/>
    <col min="8467" max="8467" width="7.44140625" customWidth="1"/>
    <col min="8468" max="8468" width="8.5546875" customWidth="1"/>
    <col min="8707" max="8707" width="6.33203125" customWidth="1"/>
    <col min="8708" max="8708" width="22.109375" customWidth="1"/>
    <col min="8709" max="8710" width="7" customWidth="1"/>
    <col min="8711" max="8711" width="21.88671875" customWidth="1"/>
    <col min="8712" max="8712" width="20.5546875" customWidth="1"/>
    <col min="8713" max="8722" width="7.33203125" customWidth="1"/>
    <col min="8723" max="8723" width="7.44140625" customWidth="1"/>
    <col min="8724" max="8724" width="8.5546875" customWidth="1"/>
    <col min="8963" max="8963" width="6.33203125" customWidth="1"/>
    <col min="8964" max="8964" width="22.109375" customWidth="1"/>
    <col min="8965" max="8966" width="7" customWidth="1"/>
    <col min="8967" max="8967" width="21.88671875" customWidth="1"/>
    <col min="8968" max="8968" width="20.5546875" customWidth="1"/>
    <col min="8969" max="8978" width="7.33203125" customWidth="1"/>
    <col min="8979" max="8979" width="7.44140625" customWidth="1"/>
    <col min="8980" max="8980" width="8.5546875" customWidth="1"/>
    <col min="9219" max="9219" width="6.33203125" customWidth="1"/>
    <col min="9220" max="9220" width="22.109375" customWidth="1"/>
    <col min="9221" max="9222" width="7" customWidth="1"/>
    <col min="9223" max="9223" width="21.88671875" customWidth="1"/>
    <col min="9224" max="9224" width="20.5546875" customWidth="1"/>
    <col min="9225" max="9234" width="7.33203125" customWidth="1"/>
    <col min="9235" max="9235" width="7.44140625" customWidth="1"/>
    <col min="9236" max="9236" width="8.5546875" customWidth="1"/>
    <col min="9475" max="9475" width="6.33203125" customWidth="1"/>
    <col min="9476" max="9476" width="22.109375" customWidth="1"/>
    <col min="9477" max="9478" width="7" customWidth="1"/>
    <col min="9479" max="9479" width="21.88671875" customWidth="1"/>
    <col min="9480" max="9480" width="20.5546875" customWidth="1"/>
    <col min="9481" max="9490" width="7.33203125" customWidth="1"/>
    <col min="9491" max="9491" width="7.44140625" customWidth="1"/>
    <col min="9492" max="9492" width="8.5546875" customWidth="1"/>
    <col min="9731" max="9731" width="6.33203125" customWidth="1"/>
    <col min="9732" max="9732" width="22.109375" customWidth="1"/>
    <col min="9733" max="9734" width="7" customWidth="1"/>
    <col min="9735" max="9735" width="21.88671875" customWidth="1"/>
    <col min="9736" max="9736" width="20.5546875" customWidth="1"/>
    <col min="9737" max="9746" width="7.33203125" customWidth="1"/>
    <col min="9747" max="9747" width="7.44140625" customWidth="1"/>
    <col min="9748" max="9748" width="8.5546875" customWidth="1"/>
    <col min="9987" max="9987" width="6.33203125" customWidth="1"/>
    <col min="9988" max="9988" width="22.109375" customWidth="1"/>
    <col min="9989" max="9990" width="7" customWidth="1"/>
    <col min="9991" max="9991" width="21.88671875" customWidth="1"/>
    <col min="9992" max="9992" width="20.5546875" customWidth="1"/>
    <col min="9993" max="10002" width="7.33203125" customWidth="1"/>
    <col min="10003" max="10003" width="7.44140625" customWidth="1"/>
    <col min="10004" max="10004" width="8.5546875" customWidth="1"/>
    <col min="10243" max="10243" width="6.33203125" customWidth="1"/>
    <col min="10244" max="10244" width="22.109375" customWidth="1"/>
    <col min="10245" max="10246" width="7" customWidth="1"/>
    <col min="10247" max="10247" width="21.88671875" customWidth="1"/>
    <col min="10248" max="10248" width="20.5546875" customWidth="1"/>
    <col min="10249" max="10258" width="7.33203125" customWidth="1"/>
    <col min="10259" max="10259" width="7.44140625" customWidth="1"/>
    <col min="10260" max="10260" width="8.5546875" customWidth="1"/>
    <col min="10499" max="10499" width="6.33203125" customWidth="1"/>
    <col min="10500" max="10500" width="22.109375" customWidth="1"/>
    <col min="10501" max="10502" width="7" customWidth="1"/>
    <col min="10503" max="10503" width="21.88671875" customWidth="1"/>
    <col min="10504" max="10504" width="20.5546875" customWidth="1"/>
    <col min="10505" max="10514" width="7.33203125" customWidth="1"/>
    <col min="10515" max="10515" width="7.44140625" customWidth="1"/>
    <col min="10516" max="10516" width="8.5546875" customWidth="1"/>
    <col min="10755" max="10755" width="6.33203125" customWidth="1"/>
    <col min="10756" max="10756" width="22.109375" customWidth="1"/>
    <col min="10757" max="10758" width="7" customWidth="1"/>
    <col min="10759" max="10759" width="21.88671875" customWidth="1"/>
    <col min="10760" max="10760" width="20.5546875" customWidth="1"/>
    <col min="10761" max="10770" width="7.33203125" customWidth="1"/>
    <col min="10771" max="10771" width="7.44140625" customWidth="1"/>
    <col min="10772" max="10772" width="8.5546875" customWidth="1"/>
    <col min="11011" max="11011" width="6.33203125" customWidth="1"/>
    <col min="11012" max="11012" width="22.109375" customWidth="1"/>
    <col min="11013" max="11014" width="7" customWidth="1"/>
    <col min="11015" max="11015" width="21.88671875" customWidth="1"/>
    <col min="11016" max="11016" width="20.5546875" customWidth="1"/>
    <col min="11017" max="11026" width="7.33203125" customWidth="1"/>
    <col min="11027" max="11027" width="7.44140625" customWidth="1"/>
    <col min="11028" max="11028" width="8.5546875" customWidth="1"/>
    <col min="11267" max="11267" width="6.33203125" customWidth="1"/>
    <col min="11268" max="11268" width="22.109375" customWidth="1"/>
    <col min="11269" max="11270" width="7" customWidth="1"/>
    <col min="11271" max="11271" width="21.88671875" customWidth="1"/>
    <col min="11272" max="11272" width="20.5546875" customWidth="1"/>
    <col min="11273" max="11282" width="7.33203125" customWidth="1"/>
    <col min="11283" max="11283" width="7.44140625" customWidth="1"/>
    <col min="11284" max="11284" width="8.5546875" customWidth="1"/>
    <col min="11523" max="11523" width="6.33203125" customWidth="1"/>
    <col min="11524" max="11524" width="22.109375" customWidth="1"/>
    <col min="11525" max="11526" width="7" customWidth="1"/>
    <col min="11527" max="11527" width="21.88671875" customWidth="1"/>
    <col min="11528" max="11528" width="20.5546875" customWidth="1"/>
    <col min="11529" max="11538" width="7.33203125" customWidth="1"/>
    <col min="11539" max="11539" width="7.44140625" customWidth="1"/>
    <col min="11540" max="11540" width="8.5546875" customWidth="1"/>
    <col min="11779" max="11779" width="6.33203125" customWidth="1"/>
    <col min="11780" max="11780" width="22.109375" customWidth="1"/>
    <col min="11781" max="11782" width="7" customWidth="1"/>
    <col min="11783" max="11783" width="21.88671875" customWidth="1"/>
    <col min="11784" max="11784" width="20.5546875" customWidth="1"/>
    <col min="11785" max="11794" width="7.33203125" customWidth="1"/>
    <col min="11795" max="11795" width="7.44140625" customWidth="1"/>
    <col min="11796" max="11796" width="8.5546875" customWidth="1"/>
    <col min="12035" max="12035" width="6.33203125" customWidth="1"/>
    <col min="12036" max="12036" width="22.109375" customWidth="1"/>
    <col min="12037" max="12038" width="7" customWidth="1"/>
    <col min="12039" max="12039" width="21.88671875" customWidth="1"/>
    <col min="12040" max="12040" width="20.5546875" customWidth="1"/>
    <col min="12041" max="12050" width="7.33203125" customWidth="1"/>
    <col min="12051" max="12051" width="7.44140625" customWidth="1"/>
    <col min="12052" max="12052" width="8.5546875" customWidth="1"/>
    <col min="12291" max="12291" width="6.33203125" customWidth="1"/>
    <col min="12292" max="12292" width="22.109375" customWidth="1"/>
    <col min="12293" max="12294" width="7" customWidth="1"/>
    <col min="12295" max="12295" width="21.88671875" customWidth="1"/>
    <col min="12296" max="12296" width="20.5546875" customWidth="1"/>
    <col min="12297" max="12306" width="7.33203125" customWidth="1"/>
    <col min="12307" max="12307" width="7.44140625" customWidth="1"/>
    <col min="12308" max="12308" width="8.5546875" customWidth="1"/>
    <col min="12547" max="12547" width="6.33203125" customWidth="1"/>
    <col min="12548" max="12548" width="22.109375" customWidth="1"/>
    <col min="12549" max="12550" width="7" customWidth="1"/>
    <col min="12551" max="12551" width="21.88671875" customWidth="1"/>
    <col min="12552" max="12552" width="20.5546875" customWidth="1"/>
    <col min="12553" max="12562" width="7.33203125" customWidth="1"/>
    <col min="12563" max="12563" width="7.44140625" customWidth="1"/>
    <col min="12564" max="12564" width="8.5546875" customWidth="1"/>
    <col min="12803" max="12803" width="6.33203125" customWidth="1"/>
    <col min="12804" max="12804" width="22.109375" customWidth="1"/>
    <col min="12805" max="12806" width="7" customWidth="1"/>
    <col min="12807" max="12807" width="21.88671875" customWidth="1"/>
    <col min="12808" max="12808" width="20.5546875" customWidth="1"/>
    <col min="12809" max="12818" width="7.33203125" customWidth="1"/>
    <col min="12819" max="12819" width="7.44140625" customWidth="1"/>
    <col min="12820" max="12820" width="8.5546875" customWidth="1"/>
    <col min="13059" max="13059" width="6.33203125" customWidth="1"/>
    <col min="13060" max="13060" width="22.109375" customWidth="1"/>
    <col min="13061" max="13062" width="7" customWidth="1"/>
    <col min="13063" max="13063" width="21.88671875" customWidth="1"/>
    <col min="13064" max="13064" width="20.5546875" customWidth="1"/>
    <col min="13065" max="13074" width="7.33203125" customWidth="1"/>
    <col min="13075" max="13075" width="7.44140625" customWidth="1"/>
    <col min="13076" max="13076" width="8.5546875" customWidth="1"/>
    <col min="13315" max="13315" width="6.33203125" customWidth="1"/>
    <col min="13316" max="13316" width="22.109375" customWidth="1"/>
    <col min="13317" max="13318" width="7" customWidth="1"/>
    <col min="13319" max="13319" width="21.88671875" customWidth="1"/>
    <col min="13320" max="13320" width="20.5546875" customWidth="1"/>
    <col min="13321" max="13330" width="7.33203125" customWidth="1"/>
    <col min="13331" max="13331" width="7.44140625" customWidth="1"/>
    <col min="13332" max="13332" width="8.5546875" customWidth="1"/>
    <col min="13571" max="13571" width="6.33203125" customWidth="1"/>
    <col min="13572" max="13572" width="22.109375" customWidth="1"/>
    <col min="13573" max="13574" width="7" customWidth="1"/>
    <col min="13575" max="13575" width="21.88671875" customWidth="1"/>
    <col min="13576" max="13576" width="20.5546875" customWidth="1"/>
    <col min="13577" max="13586" width="7.33203125" customWidth="1"/>
    <col min="13587" max="13587" width="7.44140625" customWidth="1"/>
    <col min="13588" max="13588" width="8.5546875" customWidth="1"/>
    <col min="13827" max="13827" width="6.33203125" customWidth="1"/>
    <col min="13828" max="13828" width="22.109375" customWidth="1"/>
    <col min="13829" max="13830" width="7" customWidth="1"/>
    <col min="13831" max="13831" width="21.88671875" customWidth="1"/>
    <col min="13832" max="13832" width="20.5546875" customWidth="1"/>
    <col min="13833" max="13842" width="7.33203125" customWidth="1"/>
    <col min="13843" max="13843" width="7.44140625" customWidth="1"/>
    <col min="13844" max="13844" width="8.5546875" customWidth="1"/>
    <col min="14083" max="14083" width="6.33203125" customWidth="1"/>
    <col min="14084" max="14084" width="22.109375" customWidth="1"/>
    <col min="14085" max="14086" width="7" customWidth="1"/>
    <col min="14087" max="14087" width="21.88671875" customWidth="1"/>
    <col min="14088" max="14088" width="20.5546875" customWidth="1"/>
    <col min="14089" max="14098" width="7.33203125" customWidth="1"/>
    <col min="14099" max="14099" width="7.44140625" customWidth="1"/>
    <col min="14100" max="14100" width="8.5546875" customWidth="1"/>
    <col min="14339" max="14339" width="6.33203125" customWidth="1"/>
    <col min="14340" max="14340" width="22.109375" customWidth="1"/>
    <col min="14341" max="14342" width="7" customWidth="1"/>
    <col min="14343" max="14343" width="21.88671875" customWidth="1"/>
    <col min="14344" max="14344" width="20.5546875" customWidth="1"/>
    <col min="14345" max="14354" width="7.33203125" customWidth="1"/>
    <col min="14355" max="14355" width="7.44140625" customWidth="1"/>
    <col min="14356" max="14356" width="8.5546875" customWidth="1"/>
    <col min="14595" max="14595" width="6.33203125" customWidth="1"/>
    <col min="14596" max="14596" width="22.109375" customWidth="1"/>
    <col min="14597" max="14598" width="7" customWidth="1"/>
    <col min="14599" max="14599" width="21.88671875" customWidth="1"/>
    <col min="14600" max="14600" width="20.5546875" customWidth="1"/>
    <col min="14601" max="14610" width="7.33203125" customWidth="1"/>
    <col min="14611" max="14611" width="7.44140625" customWidth="1"/>
    <col min="14612" max="14612" width="8.5546875" customWidth="1"/>
    <col min="14851" max="14851" width="6.33203125" customWidth="1"/>
    <col min="14852" max="14852" width="22.109375" customWidth="1"/>
    <col min="14853" max="14854" width="7" customWidth="1"/>
    <col min="14855" max="14855" width="21.88671875" customWidth="1"/>
    <col min="14856" max="14856" width="20.5546875" customWidth="1"/>
    <col min="14857" max="14866" width="7.33203125" customWidth="1"/>
    <col min="14867" max="14867" width="7.44140625" customWidth="1"/>
    <col min="14868" max="14868" width="8.5546875" customWidth="1"/>
    <col min="15107" max="15107" width="6.33203125" customWidth="1"/>
    <col min="15108" max="15108" width="22.109375" customWidth="1"/>
    <col min="15109" max="15110" width="7" customWidth="1"/>
    <col min="15111" max="15111" width="21.88671875" customWidth="1"/>
    <col min="15112" max="15112" width="20.5546875" customWidth="1"/>
    <col min="15113" max="15122" width="7.33203125" customWidth="1"/>
    <col min="15123" max="15123" width="7.44140625" customWidth="1"/>
    <col min="15124" max="15124" width="8.5546875" customWidth="1"/>
    <col min="15363" max="15363" width="6.33203125" customWidth="1"/>
    <col min="15364" max="15364" width="22.109375" customWidth="1"/>
    <col min="15365" max="15366" width="7" customWidth="1"/>
    <col min="15367" max="15367" width="21.88671875" customWidth="1"/>
    <col min="15368" max="15368" width="20.5546875" customWidth="1"/>
    <col min="15369" max="15378" width="7.33203125" customWidth="1"/>
    <col min="15379" max="15379" width="7.44140625" customWidth="1"/>
    <col min="15380" max="15380" width="8.5546875" customWidth="1"/>
    <col min="15619" max="15619" width="6.33203125" customWidth="1"/>
    <col min="15620" max="15620" width="22.109375" customWidth="1"/>
    <col min="15621" max="15622" width="7" customWidth="1"/>
    <col min="15623" max="15623" width="21.88671875" customWidth="1"/>
    <col min="15624" max="15624" width="20.5546875" customWidth="1"/>
    <col min="15625" max="15634" width="7.33203125" customWidth="1"/>
    <col min="15635" max="15635" width="7.44140625" customWidth="1"/>
    <col min="15636" max="15636" width="8.5546875" customWidth="1"/>
    <col min="15875" max="15875" width="6.33203125" customWidth="1"/>
    <col min="15876" max="15876" width="22.109375" customWidth="1"/>
    <col min="15877" max="15878" width="7" customWidth="1"/>
    <col min="15879" max="15879" width="21.88671875" customWidth="1"/>
    <col min="15880" max="15880" width="20.5546875" customWidth="1"/>
    <col min="15881" max="15890" width="7.33203125" customWidth="1"/>
    <col min="15891" max="15891" width="7.44140625" customWidth="1"/>
    <col min="15892" max="15892" width="8.5546875" customWidth="1"/>
    <col min="16131" max="16131" width="6.33203125" customWidth="1"/>
    <col min="16132" max="16132" width="22.109375" customWidth="1"/>
    <col min="16133" max="16134" width="7" customWidth="1"/>
    <col min="16135" max="16135" width="21.88671875" customWidth="1"/>
    <col min="16136" max="16136" width="20.5546875" customWidth="1"/>
    <col min="16137" max="16146" width="7.33203125" customWidth="1"/>
    <col min="16147" max="16147" width="7.44140625" customWidth="1"/>
    <col min="16148" max="16148" width="8.5546875" customWidth="1"/>
  </cols>
  <sheetData>
    <row r="1" spans="1:27" ht="51.6" customHeight="1" x14ac:dyDescent="0.3">
      <c r="D1" s="41" t="s">
        <v>0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7" ht="48" hidden="1" customHeight="1" x14ac:dyDescent="0.3">
      <c r="D2" s="41" t="s">
        <v>1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7" ht="37.200000000000003" customHeight="1" x14ac:dyDescent="0.3">
      <c r="D3" s="42" t="s">
        <v>2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7" ht="37.200000000000003" hidden="1" customHeight="1" x14ac:dyDescent="0.3">
      <c r="D4" s="42" t="s">
        <v>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7" ht="12" customHeight="1" x14ac:dyDescent="0.3">
      <c r="A5" s="1"/>
      <c r="B5" s="1"/>
      <c r="C5" s="1"/>
      <c r="D5" s="2" t="s">
        <v>4</v>
      </c>
      <c r="E5" s="1"/>
      <c r="F5" s="1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4"/>
      <c r="T5" s="4" t="s">
        <v>5</v>
      </c>
    </row>
    <row r="6" spans="1:27" ht="18.600000000000001" customHeight="1" x14ac:dyDescent="0.3">
      <c r="D6" s="43" t="s">
        <v>6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V6" s="44" t="s">
        <v>7</v>
      </c>
      <c r="W6" s="44"/>
      <c r="X6" s="44"/>
      <c r="Y6" s="44" t="s">
        <v>8</v>
      </c>
      <c r="Z6" s="44"/>
      <c r="AA6" s="44"/>
    </row>
    <row r="7" spans="1:27" ht="23.4" customHeight="1" x14ac:dyDescent="0.3">
      <c r="A7" s="45" t="s">
        <v>9</v>
      </c>
      <c r="B7" s="45" t="s">
        <v>10</v>
      </c>
      <c r="C7" s="45" t="s">
        <v>11</v>
      </c>
      <c r="D7" s="45" t="s">
        <v>12</v>
      </c>
      <c r="E7" s="45" t="s">
        <v>13</v>
      </c>
      <c r="F7" s="45" t="s">
        <v>14</v>
      </c>
      <c r="G7" s="45" t="s">
        <v>15</v>
      </c>
      <c r="H7" s="47" t="s">
        <v>16</v>
      </c>
      <c r="I7" s="47" t="s">
        <v>17</v>
      </c>
      <c r="J7" s="47" t="s">
        <v>18</v>
      </c>
      <c r="K7" s="52" t="s">
        <v>19</v>
      </c>
      <c r="L7" s="53"/>
      <c r="M7" s="52" t="s">
        <v>20</v>
      </c>
      <c r="N7" s="53"/>
      <c r="O7" s="52" t="s">
        <v>21</v>
      </c>
      <c r="P7" s="53"/>
      <c r="Q7" s="45" t="s">
        <v>22</v>
      </c>
      <c r="R7" s="54" t="s">
        <v>23</v>
      </c>
      <c r="S7" s="45" t="s">
        <v>24</v>
      </c>
      <c r="T7" s="56" t="s">
        <v>25</v>
      </c>
      <c r="V7" t="s">
        <v>26</v>
      </c>
      <c r="W7" t="s">
        <v>27</v>
      </c>
      <c r="X7" t="s">
        <v>28</v>
      </c>
      <c r="Y7" t="s">
        <v>27</v>
      </c>
      <c r="Z7" t="s">
        <v>28</v>
      </c>
      <c r="AA7" t="s">
        <v>29</v>
      </c>
    </row>
    <row r="8" spans="1:27" ht="11.25" customHeight="1" x14ac:dyDescent="0.3">
      <c r="A8" s="46"/>
      <c r="B8" s="46"/>
      <c r="C8" s="46"/>
      <c r="D8" s="46"/>
      <c r="E8" s="46"/>
      <c r="F8" s="46"/>
      <c r="G8" s="46"/>
      <c r="H8" s="48"/>
      <c r="I8" s="48"/>
      <c r="J8" s="48"/>
      <c r="K8" s="5" t="s">
        <v>30</v>
      </c>
      <c r="L8" s="6" t="s">
        <v>31</v>
      </c>
      <c r="M8" s="5" t="s">
        <v>30</v>
      </c>
      <c r="N8" s="6" t="s">
        <v>31</v>
      </c>
      <c r="O8" s="5" t="s">
        <v>30</v>
      </c>
      <c r="P8" s="6" t="s">
        <v>31</v>
      </c>
      <c r="Q8" s="46"/>
      <c r="R8" s="55"/>
      <c r="S8" s="46"/>
      <c r="T8" s="56"/>
      <c r="V8" s="7">
        <v>3.9351851851851857E-3</v>
      </c>
      <c r="W8" s="7">
        <v>5.7870370370370376E-3</v>
      </c>
      <c r="X8" s="7">
        <v>9.7222222222222224E-3</v>
      </c>
      <c r="Y8" s="8">
        <v>5.208333333333333E-3</v>
      </c>
      <c r="Z8" s="8">
        <v>8.6805555555555559E-3</v>
      </c>
      <c r="AA8" s="8">
        <v>1.7361111111111112E-2</v>
      </c>
    </row>
    <row r="9" spans="1:27" ht="12" customHeight="1" x14ac:dyDescent="0.3">
      <c r="A9" s="9"/>
      <c r="B9" s="9"/>
      <c r="C9" s="9"/>
      <c r="D9" s="49" t="s">
        <v>32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1"/>
      <c r="U9" s="10"/>
    </row>
    <row r="10" spans="1:27" ht="12" customHeight="1" x14ac:dyDescent="0.3">
      <c r="A10" s="11"/>
      <c r="B10" s="11" t="s">
        <v>33</v>
      </c>
      <c r="C10" s="11" t="s">
        <v>34</v>
      </c>
      <c r="D10" s="12">
        <v>1</v>
      </c>
      <c r="E10" s="13" t="s">
        <v>35</v>
      </c>
      <c r="F10" s="12">
        <v>3</v>
      </c>
      <c r="G10" s="12">
        <v>2005</v>
      </c>
      <c r="H10" s="14" t="s">
        <v>5</v>
      </c>
      <c r="I10" s="14" t="s">
        <v>36</v>
      </c>
      <c r="J10" s="15" t="s">
        <v>37</v>
      </c>
      <c r="K10" s="16">
        <v>80</v>
      </c>
      <c r="L10" s="17">
        <f>IF(K10=0,0,IF(K10&lt;=94,INDEX([1]Таблицы!$A$4:$A$103,MATCH(K10,[1]Таблицы!$H$4:$H$103,0))))</f>
        <v>80</v>
      </c>
      <c r="M10" s="16">
        <v>71</v>
      </c>
      <c r="N10" s="17">
        <f>IF(M10=0,0,IF(M10&lt;=100,INDEX([1]Таблицы!$A$4:$A$103,MATCH(M10,[1]Таблицы!$L$4:$L$103,1))))</f>
        <v>85</v>
      </c>
      <c r="O10" s="18">
        <v>5.347222222222222E-3</v>
      </c>
      <c r="P10" s="17">
        <f>IF(O10=0,0,IF(O10&gt;=$V$8,INDEX([1]Таблицы!$A$4:$A$103,MATCH(O10,[1]Таблицы!$I$4:$I$103,-1))))</f>
        <v>61</v>
      </c>
      <c r="Q10" s="19">
        <f t="shared" ref="Q10:Q18" si="0">SUM(L10,N10,P10)</f>
        <v>226</v>
      </c>
      <c r="R10" s="20"/>
      <c r="S10" s="20">
        <f t="shared" ref="S10:S18" si="1">INT(R10*Q10)</f>
        <v>0</v>
      </c>
      <c r="T10" s="20">
        <v>2</v>
      </c>
      <c r="U10" s="20"/>
    </row>
    <row r="11" spans="1:27" ht="12" customHeight="1" x14ac:dyDescent="0.3">
      <c r="A11" s="11"/>
      <c r="B11" s="11" t="s">
        <v>33</v>
      </c>
      <c r="C11" s="11" t="s">
        <v>34</v>
      </c>
      <c r="D11" s="12">
        <v>2</v>
      </c>
      <c r="E11" s="13" t="s">
        <v>38</v>
      </c>
      <c r="F11" s="12">
        <v>2</v>
      </c>
      <c r="G11" s="12">
        <v>2006</v>
      </c>
      <c r="H11" s="14" t="s">
        <v>5</v>
      </c>
      <c r="I11" s="14" t="s">
        <v>36</v>
      </c>
      <c r="J11" s="15" t="s">
        <v>37</v>
      </c>
      <c r="K11" s="16">
        <v>66</v>
      </c>
      <c r="L11" s="17">
        <f>IF(K11=0,0,IF(K11&lt;=94,INDEX([1]Таблицы!$A$4:$A$103,MATCH(K11,[1]Таблицы!$H$4:$H$103,0))))</f>
        <v>66</v>
      </c>
      <c r="M11" s="16">
        <v>79</v>
      </c>
      <c r="N11" s="17">
        <f>IF(M11=0,0,IF(M11&lt;=100,INDEX([1]Таблицы!$A$4:$A$103,MATCH(M11,[1]Таблицы!$L$4:$L$103,1))))</f>
        <v>89</v>
      </c>
      <c r="O11" s="18">
        <v>5.138888888888889E-3</v>
      </c>
      <c r="P11" s="17">
        <f>IF(O11=0,0,IF(O11&gt;=$V$8,INDEX([1]Таблицы!$A$4:$A$103,MATCH(O11,[1]Таблицы!$I$4:$I$103,-1))))</f>
        <v>66</v>
      </c>
      <c r="Q11" s="19">
        <f t="shared" si="0"/>
        <v>221</v>
      </c>
      <c r="R11" s="20"/>
      <c r="S11" s="20">
        <f t="shared" si="1"/>
        <v>0</v>
      </c>
      <c r="T11" s="20">
        <v>2</v>
      </c>
      <c r="U11" s="20"/>
    </row>
    <row r="12" spans="1:27" ht="12" customHeight="1" x14ac:dyDescent="0.3">
      <c r="A12" s="11"/>
      <c r="B12" s="11" t="s">
        <v>33</v>
      </c>
      <c r="C12" s="11" t="s">
        <v>34</v>
      </c>
      <c r="D12" s="12">
        <v>3</v>
      </c>
      <c r="E12" s="13" t="s">
        <v>44</v>
      </c>
      <c r="F12" s="12" t="s">
        <v>40</v>
      </c>
      <c r="G12" s="12">
        <v>2005</v>
      </c>
      <c r="H12" s="14" t="s">
        <v>5</v>
      </c>
      <c r="I12" s="14" t="s">
        <v>36</v>
      </c>
      <c r="J12" s="15" t="s">
        <v>37</v>
      </c>
      <c r="K12" s="16">
        <v>71</v>
      </c>
      <c r="L12" s="17">
        <f>IF(K12=0,0,IF(K12&lt;=94,INDEX([1]Таблицы!$A$4:$A$103,MATCH(K12,[1]Таблицы!$H$4:$H$103,0))))</f>
        <v>71</v>
      </c>
      <c r="M12" s="16">
        <v>52</v>
      </c>
      <c r="N12" s="17">
        <f>IF(M12=0,0,IF(M12&lt;=100,INDEX([1]Таблицы!$A$4:$A$103,MATCH(M12,[1]Таблицы!$L$4:$L$103,1))))</f>
        <v>67</v>
      </c>
      <c r="O12" s="23">
        <v>6.2731481481481484E-3</v>
      </c>
      <c r="P12" s="17">
        <f>IF(O12=0,0,IF(O12&gt;=$V$8,INDEX([1]Таблицы!$A$4:$A$103,MATCH(O12,[1]Таблицы!$I$4:$I$103,-1))))</f>
        <v>47</v>
      </c>
      <c r="Q12" s="19">
        <f t="shared" si="0"/>
        <v>185</v>
      </c>
      <c r="R12" s="20"/>
      <c r="S12" s="20">
        <f t="shared" si="1"/>
        <v>0</v>
      </c>
      <c r="T12" s="20">
        <v>3</v>
      </c>
      <c r="U12" s="20"/>
      <c r="V12" s="24"/>
      <c r="W12" s="24"/>
      <c r="X12" s="24"/>
      <c r="Y12" s="24"/>
      <c r="Z12" s="24"/>
      <c r="AA12" s="24"/>
    </row>
    <row r="13" spans="1:27" ht="12" customHeight="1" x14ac:dyDescent="0.3">
      <c r="A13" s="11"/>
      <c r="B13" s="11" t="s">
        <v>33</v>
      </c>
      <c r="C13" s="11" t="s">
        <v>34</v>
      </c>
      <c r="D13" s="12">
        <v>4</v>
      </c>
      <c r="E13" s="21" t="s">
        <v>39</v>
      </c>
      <c r="F13" s="12" t="s">
        <v>40</v>
      </c>
      <c r="G13" s="12">
        <v>2006</v>
      </c>
      <c r="H13" s="14" t="s">
        <v>41</v>
      </c>
      <c r="I13" s="14" t="s">
        <v>42</v>
      </c>
      <c r="J13" s="15" t="s">
        <v>43</v>
      </c>
      <c r="K13" s="22">
        <v>79</v>
      </c>
      <c r="L13" s="17">
        <f>IF(K13=0,0,IF(K13&lt;=94,INDEX([1]Таблицы!$A$4:$A$103,MATCH(K13,[1]Таблицы!$H$4:$H$103,0))))</f>
        <v>79</v>
      </c>
      <c r="M13" s="22">
        <v>51</v>
      </c>
      <c r="N13" s="17">
        <f>IF(M13=0,0,IF(M13&lt;=100,INDEX([1]Таблицы!$A$4:$A$103,MATCH(M13,[1]Таблицы!$L$4:$L$103,1))))</f>
        <v>66</v>
      </c>
      <c r="O13" s="23">
        <v>7.0717592592592594E-3</v>
      </c>
      <c r="P13" s="17">
        <f>IF(O13=0,0,IF(O13&gt;=$V$8,INDEX([1]Таблицы!$A$4:$A$103,MATCH(O13,[1]Таблицы!$I$4:$I$103,-1))))</f>
        <v>38</v>
      </c>
      <c r="Q13" s="19">
        <f t="shared" si="0"/>
        <v>183</v>
      </c>
      <c r="R13" s="20"/>
      <c r="S13" s="20">
        <f t="shared" si="1"/>
        <v>0</v>
      </c>
      <c r="T13" s="20">
        <v>3</v>
      </c>
      <c r="U13" s="20"/>
    </row>
    <row r="14" spans="1:27" ht="12" customHeight="1" x14ac:dyDescent="0.3">
      <c r="A14" s="25"/>
      <c r="B14" s="25" t="s">
        <v>33</v>
      </c>
      <c r="C14" s="25" t="s">
        <v>34</v>
      </c>
      <c r="D14" s="12">
        <v>5</v>
      </c>
      <c r="E14" s="21" t="s">
        <v>45</v>
      </c>
      <c r="F14" s="26" t="s">
        <v>46</v>
      </c>
      <c r="G14" s="26">
        <v>2006</v>
      </c>
      <c r="H14" s="14" t="s">
        <v>47</v>
      </c>
      <c r="I14" s="14" t="s">
        <v>48</v>
      </c>
      <c r="J14" s="15" t="s">
        <v>49</v>
      </c>
      <c r="K14" s="27">
        <v>70</v>
      </c>
      <c r="L14" s="28">
        <f>IF(K14=0,0,IF(K14&lt;=94,INDEX([1]Таблицы!$A$4:$A$103,MATCH(K14,[1]Таблицы!$H$4:$H$103,0))))</f>
        <v>70</v>
      </c>
      <c r="M14" s="27">
        <v>19</v>
      </c>
      <c r="N14" s="17">
        <f>IF(M14=0,0,IF(M14&lt;=100,INDEX([1]Таблицы!$A$4:$A$103,MATCH(M14,[1]Таблицы!$L$4:$L$103,1))))</f>
        <v>34</v>
      </c>
      <c r="O14" s="23">
        <v>6.782407407407408E-3</v>
      </c>
      <c r="P14" s="17">
        <f>IF(O14=0,0,IF(O14&gt;=$V$8,INDEX([1]Таблицы!$A$4:$A$103,MATCH(O14,[1]Таблицы!$I$4:$I$103,-1))))</f>
        <v>41</v>
      </c>
      <c r="Q14" s="29">
        <f t="shared" si="0"/>
        <v>145</v>
      </c>
      <c r="R14" s="30"/>
      <c r="S14" s="30">
        <f t="shared" si="1"/>
        <v>0</v>
      </c>
      <c r="T14" s="30" t="s">
        <v>46</v>
      </c>
      <c r="U14" s="30"/>
    </row>
    <row r="15" spans="1:27" ht="12" customHeight="1" x14ac:dyDescent="0.3">
      <c r="A15" s="11"/>
      <c r="B15" s="11" t="s">
        <v>33</v>
      </c>
      <c r="C15" s="11" t="s">
        <v>34</v>
      </c>
      <c r="D15" s="12">
        <v>6</v>
      </c>
      <c r="E15" s="21" t="s">
        <v>52</v>
      </c>
      <c r="F15" s="12" t="s">
        <v>40</v>
      </c>
      <c r="G15" s="12">
        <v>2006</v>
      </c>
      <c r="H15" s="14" t="s">
        <v>5</v>
      </c>
      <c r="I15" s="14" t="s">
        <v>36</v>
      </c>
      <c r="J15" s="15" t="s">
        <v>53</v>
      </c>
      <c r="K15" s="22">
        <v>0</v>
      </c>
      <c r="L15" s="17">
        <f>IF(K15=0,0,IF(K15&lt;=94,INDEX([1]Таблицы!$A$4:$A$103,MATCH(K15,[1]Таблицы!$H$4:$H$103,0))))</f>
        <v>0</v>
      </c>
      <c r="M15" s="22">
        <v>17</v>
      </c>
      <c r="N15" s="17">
        <f>IF(M15=0,0,IF(M15&lt;=100,INDEX([1]Таблицы!$A$4:$A$103,MATCH(M15,[1]Таблицы!$L$4:$L$103,1))))</f>
        <v>32</v>
      </c>
      <c r="O15" s="23">
        <v>6.2268518518518515E-3</v>
      </c>
      <c r="P15" s="17">
        <f>IF(O15=0,0,IF(O15&gt;=$V$8,INDEX([1]Таблицы!$A$4:$A$103,MATCH(O15,[1]Таблицы!$I$4:$I$103,-1))))</f>
        <v>48</v>
      </c>
      <c r="Q15" s="19">
        <f t="shared" si="0"/>
        <v>80</v>
      </c>
      <c r="R15" s="20"/>
      <c r="S15" s="20">
        <f t="shared" si="1"/>
        <v>0</v>
      </c>
      <c r="T15" s="20"/>
      <c r="U15" s="20"/>
    </row>
    <row r="16" spans="1:27" ht="12" customHeight="1" x14ac:dyDescent="0.3">
      <c r="A16" s="11"/>
      <c r="B16" s="11" t="s">
        <v>33</v>
      </c>
      <c r="C16" s="11" t="s">
        <v>34</v>
      </c>
      <c r="D16" s="12">
        <v>7</v>
      </c>
      <c r="E16" s="21" t="s">
        <v>50</v>
      </c>
      <c r="F16" s="12" t="s">
        <v>40</v>
      </c>
      <c r="G16" s="12">
        <v>2006</v>
      </c>
      <c r="H16" s="14" t="s">
        <v>5</v>
      </c>
      <c r="I16" s="14" t="s">
        <v>36</v>
      </c>
      <c r="J16" s="15" t="s">
        <v>51</v>
      </c>
      <c r="K16" s="22">
        <v>9</v>
      </c>
      <c r="L16" s="17">
        <f>IF(K16=0,0,IF(K16&lt;=94,INDEX([1]Таблицы!$A$4:$A$103,MATCH(K16,[1]Таблицы!$H$4:$H$103,0))))</f>
        <v>9</v>
      </c>
      <c r="M16" s="22">
        <v>15</v>
      </c>
      <c r="N16" s="17">
        <f>IF(M16=0,0,IF(M16&lt;=100,INDEX([1]Таблицы!$A$4:$A$103,MATCH(M16,[1]Таблицы!$L$4:$L$103,1))))</f>
        <v>30</v>
      </c>
      <c r="O16" s="23">
        <v>6.9791666666666674E-3</v>
      </c>
      <c r="P16" s="17">
        <f>IF(O16=0,0,IF(O16&gt;=$V$8,INDEX([1]Таблицы!$A$4:$A$103,MATCH(O16,[1]Таблицы!$I$4:$I$103,-1))))</f>
        <v>39</v>
      </c>
      <c r="Q16" s="19">
        <f t="shared" si="0"/>
        <v>78</v>
      </c>
      <c r="R16" s="20"/>
      <c r="S16" s="20">
        <f t="shared" si="1"/>
        <v>0</v>
      </c>
      <c r="T16" s="20"/>
      <c r="U16" s="20"/>
    </row>
    <row r="17" spans="1:27" ht="12" customHeight="1" x14ac:dyDescent="0.3">
      <c r="A17" s="11"/>
      <c r="B17" s="11" t="s">
        <v>33</v>
      </c>
      <c r="C17" s="11" t="s">
        <v>34</v>
      </c>
      <c r="D17" s="12">
        <v>8</v>
      </c>
      <c r="E17" s="21" t="s">
        <v>54</v>
      </c>
      <c r="F17" s="12" t="s">
        <v>40</v>
      </c>
      <c r="G17" s="12">
        <v>2006</v>
      </c>
      <c r="H17" s="14" t="s">
        <v>5</v>
      </c>
      <c r="I17" s="14" t="s">
        <v>36</v>
      </c>
      <c r="J17" s="15" t="s">
        <v>51</v>
      </c>
      <c r="K17" s="22">
        <v>22</v>
      </c>
      <c r="L17" s="17">
        <f>IF(K17=0,0,IF(K17&lt;=94,INDEX([1]Таблицы!$A$4:$A$103,MATCH(K17,[1]Таблицы!$H$4:$H$103,0))))</f>
        <v>22</v>
      </c>
      <c r="M17" s="22">
        <v>2</v>
      </c>
      <c r="N17" s="17">
        <f>IF(M17=0,0,IF(M17&lt;=100,INDEX([1]Таблицы!$A$4:$A$103,MATCH(M17,[1]Таблицы!$L$4:$L$103,1))))</f>
        <v>4</v>
      </c>
      <c r="O17" s="23">
        <v>8.5995370370370357E-3</v>
      </c>
      <c r="P17" s="17">
        <f>IF(O17=0,0,IF(O17&gt;=$V$8,INDEX([1]Таблицы!$A$4:$A$103,MATCH(O17,[1]Таблицы!$I$4:$I$103,-1))))</f>
        <v>24</v>
      </c>
      <c r="Q17" s="19">
        <f t="shared" si="0"/>
        <v>50</v>
      </c>
      <c r="R17" s="20"/>
      <c r="S17" s="20">
        <f t="shared" si="1"/>
        <v>0</v>
      </c>
      <c r="T17" s="20"/>
      <c r="U17" s="20"/>
    </row>
    <row r="18" spans="1:27" ht="12" customHeight="1" x14ac:dyDescent="0.3">
      <c r="A18" s="11"/>
      <c r="B18" s="11" t="s">
        <v>33</v>
      </c>
      <c r="C18" s="11" t="s">
        <v>34</v>
      </c>
      <c r="D18" s="12">
        <v>9</v>
      </c>
      <c r="E18" s="21" t="s">
        <v>55</v>
      </c>
      <c r="F18" s="12" t="s">
        <v>40</v>
      </c>
      <c r="G18" s="12">
        <v>2006</v>
      </c>
      <c r="H18" s="14" t="s">
        <v>5</v>
      </c>
      <c r="I18" s="14" t="s">
        <v>36</v>
      </c>
      <c r="J18" s="15" t="s">
        <v>51</v>
      </c>
      <c r="K18" s="22">
        <v>14</v>
      </c>
      <c r="L18" s="17">
        <f>IF(K18=0,0,IF(K18&lt;=94,INDEX([1]Таблицы!$A$4:$A$103,MATCH(K18,[1]Таблицы!$H$4:$H$103,0))))</f>
        <v>14</v>
      </c>
      <c r="M18" s="22">
        <v>0</v>
      </c>
      <c r="N18" s="17">
        <f>IF(M18=0,0,IF(M18&lt;=100,INDEX([1]Таблицы!$A$4:$A$103,MATCH(M18,[1]Таблицы!$L$4:$L$103,1))))</f>
        <v>0</v>
      </c>
      <c r="O18" s="23">
        <v>9.5138888888888894E-3</v>
      </c>
      <c r="P18" s="17">
        <f>IF(O18=0,0,IF(O18&gt;=$V$8,INDEX([1]Таблицы!$A$4:$A$103,MATCH(O18,[1]Таблицы!$I$4:$I$103,-1))))</f>
        <v>18</v>
      </c>
      <c r="Q18" s="19">
        <f t="shared" si="0"/>
        <v>32</v>
      </c>
      <c r="R18" s="20"/>
      <c r="S18" s="20">
        <f t="shared" si="1"/>
        <v>0</v>
      </c>
      <c r="T18" s="20"/>
      <c r="U18" s="20"/>
    </row>
    <row r="19" spans="1:27" ht="12" customHeight="1" x14ac:dyDescent="0.3">
      <c r="A19" s="9"/>
      <c r="B19" s="9"/>
      <c r="C19" s="9"/>
      <c r="D19" s="49" t="s">
        <v>56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1"/>
      <c r="U19" s="10"/>
    </row>
    <row r="20" spans="1:27" ht="12" customHeight="1" x14ac:dyDescent="0.3">
      <c r="A20" s="25"/>
      <c r="B20" s="25" t="s">
        <v>33</v>
      </c>
      <c r="C20" s="25" t="s">
        <v>57</v>
      </c>
      <c r="D20" s="12">
        <v>1</v>
      </c>
      <c r="E20" s="21" t="s">
        <v>58</v>
      </c>
      <c r="F20" s="26">
        <v>1</v>
      </c>
      <c r="G20" s="26">
        <v>2003</v>
      </c>
      <c r="H20" s="31" t="s">
        <v>59</v>
      </c>
      <c r="I20" s="31" t="s">
        <v>60</v>
      </c>
      <c r="J20" s="32" t="s">
        <v>61</v>
      </c>
      <c r="K20" s="27">
        <v>91</v>
      </c>
      <c r="L20" s="28">
        <f>IF(K20=0,0,IF(K20&lt;=94,INDEX([1]Таблицы!$A$4:$A$103,MATCH(K20,[1]Таблицы!$H$4:$H$103,0))))</f>
        <v>94</v>
      </c>
      <c r="M20" s="27">
        <v>114</v>
      </c>
      <c r="N20" s="17">
        <v>100</v>
      </c>
      <c r="O20" s="23">
        <v>6.8055555555555569E-3</v>
      </c>
      <c r="P20" s="17">
        <f>IF(O20=0,0,IF(O20&gt;=$W$8,INDEX([1]Таблицы!$A$4:$A$103,MATCH(O20,[1]Таблицы!$J$4:$J$103,-1))))</f>
        <v>82</v>
      </c>
      <c r="Q20" s="29">
        <f t="shared" ref="Q20:Q29" si="2">SUM(L20,N20,P20)</f>
        <v>276</v>
      </c>
      <c r="R20" s="30"/>
      <c r="S20" s="30">
        <f t="shared" ref="S20:S29" si="3">INT(R20*Q20)</f>
        <v>0</v>
      </c>
      <c r="T20" s="30">
        <v>2</v>
      </c>
      <c r="U20" s="30"/>
    </row>
    <row r="21" spans="1:27" ht="12" customHeight="1" x14ac:dyDescent="0.3">
      <c r="A21" s="25"/>
      <c r="B21" s="25" t="s">
        <v>33</v>
      </c>
      <c r="C21" s="25" t="s">
        <v>57</v>
      </c>
      <c r="D21" s="12">
        <v>2</v>
      </c>
      <c r="E21" s="21" t="s">
        <v>62</v>
      </c>
      <c r="F21" s="26">
        <v>1</v>
      </c>
      <c r="G21" s="26">
        <v>2004</v>
      </c>
      <c r="H21" s="31" t="s">
        <v>59</v>
      </c>
      <c r="I21" s="31" t="s">
        <v>60</v>
      </c>
      <c r="J21" s="32" t="s">
        <v>61</v>
      </c>
      <c r="K21" s="27">
        <v>79</v>
      </c>
      <c r="L21" s="28">
        <f>IF(K21=0,0,IF(K21&lt;=94,INDEX([1]Таблицы!$A$4:$A$103,MATCH(K21,[1]Таблицы!$H$4:$H$103,0))))</f>
        <v>79</v>
      </c>
      <c r="M21" s="27">
        <v>103</v>
      </c>
      <c r="N21" s="17">
        <v>100</v>
      </c>
      <c r="O21" s="23">
        <v>7.1874999999999994E-3</v>
      </c>
      <c r="P21" s="17">
        <f>IF(O21=0,0,IF(O21&gt;=$W$8,INDEX([1]Таблицы!$A$4:$A$103,MATCH(O21,[1]Таблицы!$J$4:$J$103,-1))))</f>
        <v>75</v>
      </c>
      <c r="Q21" s="29">
        <f t="shared" si="2"/>
        <v>254</v>
      </c>
      <c r="R21" s="30"/>
      <c r="S21" s="30">
        <f t="shared" si="3"/>
        <v>0</v>
      </c>
      <c r="T21" s="30">
        <v>2</v>
      </c>
      <c r="U21" s="30"/>
      <c r="V21" s="8"/>
      <c r="W21" s="8"/>
      <c r="X21" s="8"/>
    </row>
    <row r="22" spans="1:27" ht="12" customHeight="1" x14ac:dyDescent="0.3">
      <c r="A22" s="25"/>
      <c r="B22" s="25" t="s">
        <v>33</v>
      </c>
      <c r="C22" s="25" t="s">
        <v>57</v>
      </c>
      <c r="D22" s="12">
        <v>3</v>
      </c>
      <c r="E22" s="21" t="s">
        <v>63</v>
      </c>
      <c r="F22" s="26">
        <v>2</v>
      </c>
      <c r="G22" s="26">
        <v>2003</v>
      </c>
      <c r="H22" s="31" t="s">
        <v>59</v>
      </c>
      <c r="I22" s="31" t="s">
        <v>60</v>
      </c>
      <c r="J22" s="32" t="s">
        <v>61</v>
      </c>
      <c r="K22" s="27">
        <v>86</v>
      </c>
      <c r="L22" s="28">
        <f>IF(K22=0,0,IF(K22&lt;=94,INDEX([1]Таблицы!$A$4:$A$103,MATCH(K22,[1]Таблицы!$H$4:$H$103,0))))</f>
        <v>86</v>
      </c>
      <c r="M22" s="27">
        <v>73</v>
      </c>
      <c r="N22" s="17">
        <f>IF(M22=0,0,IF(M22&lt;=100,INDEX([1]Таблицы!$A$4:$A$103,MATCH(M22,[1]Таблицы!$L$4:$L$103,1))))</f>
        <v>86</v>
      </c>
      <c r="O22" s="23">
        <v>7.0486111111111105E-3</v>
      </c>
      <c r="P22" s="17">
        <f>IF(O22=0,0,IF(O22&gt;=$W$8,INDEX([1]Таблицы!$A$4:$A$103,MATCH(O22,[1]Таблицы!$J$4:$J$103,-1))))</f>
        <v>78</v>
      </c>
      <c r="Q22" s="29">
        <f t="shared" si="2"/>
        <v>250</v>
      </c>
      <c r="R22" s="30"/>
      <c r="S22" s="30">
        <f t="shared" si="3"/>
        <v>0</v>
      </c>
      <c r="T22" s="30">
        <v>2</v>
      </c>
      <c r="U22" s="30"/>
      <c r="V22" s="24"/>
      <c r="W22" s="24"/>
      <c r="X22" s="24"/>
      <c r="Y22" s="24"/>
      <c r="Z22" s="24"/>
      <c r="AA22" s="24"/>
    </row>
    <row r="23" spans="1:27" ht="12" customHeight="1" x14ac:dyDescent="0.3">
      <c r="A23" s="25"/>
      <c r="B23" s="25" t="s">
        <v>33</v>
      </c>
      <c r="C23" s="25" t="s">
        <v>57</v>
      </c>
      <c r="D23" s="12">
        <v>4</v>
      </c>
      <c r="E23" s="21" t="s">
        <v>64</v>
      </c>
      <c r="F23" s="26">
        <v>2</v>
      </c>
      <c r="G23" s="26">
        <v>2003</v>
      </c>
      <c r="H23" s="31" t="s">
        <v>59</v>
      </c>
      <c r="I23" s="31" t="s">
        <v>60</v>
      </c>
      <c r="J23" s="32" t="s">
        <v>61</v>
      </c>
      <c r="K23" s="27">
        <v>77</v>
      </c>
      <c r="L23" s="28">
        <f>IF(K23=0,0,IF(K23&lt;=94,INDEX([1]Таблицы!$A$4:$A$103,MATCH(K23,[1]Таблицы!$H$4:$H$103,0))))</f>
        <v>77</v>
      </c>
      <c r="M23" s="27">
        <v>90</v>
      </c>
      <c r="N23" s="17">
        <f>IF(M23=0,0,IF(M23&lt;=100,INDEX([1]Таблицы!$A$4:$A$103,MATCH(M23,[1]Таблицы!$L$4:$L$103,1))))</f>
        <v>95</v>
      </c>
      <c r="O23" s="23">
        <v>7.6041666666666662E-3</v>
      </c>
      <c r="P23" s="17">
        <f>IF(O23=0,0,IF(O23&gt;=$W$8,INDEX([1]Таблицы!$A$4:$A$103,MATCH(O23,[1]Таблицы!$J$4:$J$103,-1))))</f>
        <v>68</v>
      </c>
      <c r="Q23" s="29">
        <f t="shared" si="2"/>
        <v>240</v>
      </c>
      <c r="R23" s="30"/>
      <c r="S23" s="30">
        <f t="shared" si="3"/>
        <v>0</v>
      </c>
      <c r="T23" s="30">
        <v>2</v>
      </c>
      <c r="U23" s="30"/>
      <c r="V23" s="24"/>
      <c r="W23" s="24"/>
      <c r="X23" s="24"/>
      <c r="Y23" s="24"/>
      <c r="Z23" s="24"/>
      <c r="AA23" s="24"/>
    </row>
    <row r="24" spans="1:27" ht="12" customHeight="1" x14ac:dyDescent="0.3">
      <c r="A24" s="25"/>
      <c r="B24" s="25" t="s">
        <v>33</v>
      </c>
      <c r="C24" s="25" t="s">
        <v>57</v>
      </c>
      <c r="D24" s="12">
        <v>5</v>
      </c>
      <c r="E24" s="13" t="s">
        <v>65</v>
      </c>
      <c r="F24" s="26" t="s">
        <v>66</v>
      </c>
      <c r="G24" s="26">
        <v>2004</v>
      </c>
      <c r="H24" s="31" t="s">
        <v>59</v>
      </c>
      <c r="I24" s="31" t="s">
        <v>60</v>
      </c>
      <c r="J24" s="32" t="s">
        <v>61</v>
      </c>
      <c r="K24" s="33">
        <v>78</v>
      </c>
      <c r="L24" s="28">
        <f>IF(K24=0,0,IF(K24&lt;=94,INDEX([1]Таблицы!$A$4:$A$103,MATCH(K24,[1]Таблицы!$H$4:$H$103,0))))</f>
        <v>78</v>
      </c>
      <c r="M24" s="33">
        <v>81</v>
      </c>
      <c r="N24" s="17">
        <f>IF(M24=0,0,IF(M24&lt;=100,INDEX([1]Таблицы!$A$4:$A$103,MATCH(M24,[1]Таблицы!$L$4:$L$103,1))))</f>
        <v>90</v>
      </c>
      <c r="O24" s="23">
        <v>7.719907407407408E-3</v>
      </c>
      <c r="P24" s="17">
        <f>IF(O24=0,0,IF(O24&gt;=$W$8,INDEX([1]Таблицы!$A$4:$A$103,MATCH(O24,[1]Таблицы!$J$4:$J$103,-1))))</f>
        <v>66</v>
      </c>
      <c r="Q24" s="29">
        <f t="shared" si="2"/>
        <v>234</v>
      </c>
      <c r="R24" s="30"/>
      <c r="S24" s="30">
        <f t="shared" si="3"/>
        <v>0</v>
      </c>
      <c r="T24" s="30">
        <v>2</v>
      </c>
      <c r="U24" s="30"/>
    </row>
    <row r="25" spans="1:27" ht="12" customHeight="1" x14ac:dyDescent="0.3">
      <c r="A25" s="11"/>
      <c r="B25" s="11" t="s">
        <v>33</v>
      </c>
      <c r="C25" s="11" t="s">
        <v>57</v>
      </c>
      <c r="D25" s="12">
        <v>6</v>
      </c>
      <c r="E25" s="13" t="s">
        <v>67</v>
      </c>
      <c r="F25" s="12">
        <v>2</v>
      </c>
      <c r="G25" s="12">
        <v>2003</v>
      </c>
      <c r="H25" s="14" t="s">
        <v>5</v>
      </c>
      <c r="I25" s="14" t="s">
        <v>36</v>
      </c>
      <c r="J25" s="15" t="s">
        <v>68</v>
      </c>
      <c r="K25" s="16">
        <v>75</v>
      </c>
      <c r="L25" s="17">
        <f>IF(K25=0,0,IF(K25&lt;=94,INDEX([1]Таблицы!$A$4:$A$103,MATCH(K25,[1]Таблицы!$H$4:$H$103,0))))</f>
        <v>75</v>
      </c>
      <c r="M25" s="16">
        <v>81</v>
      </c>
      <c r="N25" s="17">
        <f>IF(M25=0,0,IF(M25&lt;=100,INDEX([1]Таблицы!$A$4:$A$103,MATCH(M25,[1]Таблицы!$L$4:$L$103,1))))</f>
        <v>90</v>
      </c>
      <c r="O25" s="23">
        <v>7.789351851851852E-3</v>
      </c>
      <c r="P25" s="17">
        <f>IF(O25=0,0,IF(O25&gt;=$W$8,INDEX([1]Таблицы!$A$4:$A$103,MATCH(O25,[1]Таблицы!$J$4:$J$103,-1))))</f>
        <v>65</v>
      </c>
      <c r="Q25" s="19">
        <f t="shared" si="2"/>
        <v>230</v>
      </c>
      <c r="R25" s="20"/>
      <c r="S25" s="20">
        <f t="shared" si="3"/>
        <v>0</v>
      </c>
      <c r="T25" s="20">
        <v>2</v>
      </c>
      <c r="U25" s="20"/>
      <c r="V25" s="24"/>
      <c r="W25" s="24"/>
      <c r="X25" s="24"/>
      <c r="Y25" s="24"/>
      <c r="Z25" s="24"/>
      <c r="AA25" s="24"/>
    </row>
    <row r="26" spans="1:27" ht="12" customHeight="1" x14ac:dyDescent="0.3">
      <c r="A26" s="11"/>
      <c r="B26" s="11" t="s">
        <v>33</v>
      </c>
      <c r="C26" s="11" t="s">
        <v>57</v>
      </c>
      <c r="D26" s="12">
        <v>7</v>
      </c>
      <c r="E26" s="13" t="s">
        <v>69</v>
      </c>
      <c r="F26" s="12">
        <v>2</v>
      </c>
      <c r="G26" s="12">
        <v>2004</v>
      </c>
      <c r="H26" s="14" t="s">
        <v>5</v>
      </c>
      <c r="I26" s="14" t="s">
        <v>36</v>
      </c>
      <c r="J26" s="15" t="s">
        <v>37</v>
      </c>
      <c r="K26" s="16">
        <v>67</v>
      </c>
      <c r="L26" s="17">
        <f>IF(K26=0,0,IF(K26&lt;=94,INDEX([1]Таблицы!$A$4:$A$103,MATCH(K26,[1]Таблицы!$H$4:$H$103,0))))</f>
        <v>67</v>
      </c>
      <c r="M26" s="16">
        <v>47</v>
      </c>
      <c r="N26" s="17">
        <f>IF(M26=0,0,IF(M26&lt;=100,INDEX([1]Таблицы!$A$4:$A$103,MATCH(M26,[1]Таблицы!$L$4:$L$103,1))))</f>
        <v>62</v>
      </c>
      <c r="O26" s="18">
        <v>9.1087962962962971E-3</v>
      </c>
      <c r="P26" s="17">
        <f>IF(O26=0,0,IF(O26&gt;=$W$8,INDEX([1]Таблицы!$A$4:$A$103,MATCH(O26,[1]Таблицы!$J$4:$J$103,-1))))</f>
        <v>50</v>
      </c>
      <c r="Q26" s="19">
        <f t="shared" si="2"/>
        <v>179</v>
      </c>
      <c r="R26" s="20"/>
      <c r="S26" s="20">
        <f t="shared" si="3"/>
        <v>0</v>
      </c>
      <c r="T26" s="20">
        <v>3</v>
      </c>
      <c r="U26" s="20"/>
    </row>
    <row r="27" spans="1:27" ht="12" customHeight="1" x14ac:dyDescent="0.3">
      <c r="A27" s="11"/>
      <c r="B27" s="11" t="s">
        <v>33</v>
      </c>
      <c r="C27" s="11" t="s">
        <v>57</v>
      </c>
      <c r="D27" s="12">
        <v>8</v>
      </c>
      <c r="E27" s="13" t="s">
        <v>70</v>
      </c>
      <c r="F27" s="12" t="s">
        <v>40</v>
      </c>
      <c r="G27" s="12">
        <v>2004</v>
      </c>
      <c r="H27" s="14" t="s">
        <v>41</v>
      </c>
      <c r="I27" s="14" t="s">
        <v>42</v>
      </c>
      <c r="J27" s="15" t="s">
        <v>43</v>
      </c>
      <c r="K27" s="16">
        <v>60</v>
      </c>
      <c r="L27" s="17">
        <f>IF(K27=0,0,IF(K27&lt;=94,INDEX([1]Таблицы!$A$4:$A$103,MATCH(K27,[1]Таблицы!$H$4:$H$103,0))))</f>
        <v>60</v>
      </c>
      <c r="M27" s="16">
        <v>41</v>
      </c>
      <c r="N27" s="17">
        <f>IF(M27=0,0,IF(M27&lt;=100,INDEX([1]Таблицы!$A$4:$A$103,MATCH(M27,[1]Таблицы!$L$4:$L$103,1))))</f>
        <v>56</v>
      </c>
      <c r="O27" s="23">
        <v>1.1666666666666667E-2</v>
      </c>
      <c r="P27" s="17">
        <f>IF(O27=0,0,IF(O27&gt;=$W$8,INDEX([1]Таблицы!$A$4:$A$103,MATCH(O27,[1]Таблицы!$J$4:$J$103,-1))))</f>
        <v>31</v>
      </c>
      <c r="Q27" s="19">
        <f t="shared" si="2"/>
        <v>147</v>
      </c>
      <c r="R27" s="20"/>
      <c r="S27" s="20">
        <f t="shared" si="3"/>
        <v>0</v>
      </c>
      <c r="T27" s="20"/>
      <c r="U27" s="20"/>
      <c r="V27" s="24"/>
      <c r="W27" s="24"/>
      <c r="X27" s="24"/>
      <c r="Y27" s="24"/>
      <c r="Z27" s="24"/>
      <c r="AA27" s="24"/>
    </row>
    <row r="28" spans="1:27" ht="12" customHeight="1" x14ac:dyDescent="0.3">
      <c r="A28" s="11"/>
      <c r="B28" s="11" t="s">
        <v>33</v>
      </c>
      <c r="C28" s="11" t="s">
        <v>57</v>
      </c>
      <c r="D28" s="12">
        <v>9</v>
      </c>
      <c r="E28" s="13" t="s">
        <v>71</v>
      </c>
      <c r="F28" s="12" t="s">
        <v>46</v>
      </c>
      <c r="G28" s="12">
        <v>2003</v>
      </c>
      <c r="H28" s="14" t="s">
        <v>5</v>
      </c>
      <c r="I28" s="14" t="s">
        <v>36</v>
      </c>
      <c r="J28" s="15" t="s">
        <v>53</v>
      </c>
      <c r="K28" s="16">
        <v>0</v>
      </c>
      <c r="L28" s="17">
        <f>IF(K28=0,0,IF(K28&lt;=94,INDEX([1]Таблицы!$A$4:$A$103,MATCH(K28,[1]Таблицы!$H$4:$H$103,0))))</f>
        <v>0</v>
      </c>
      <c r="M28" s="16">
        <v>48</v>
      </c>
      <c r="N28" s="17">
        <f>IF(M28=0,0,IF(M28&lt;=100,INDEX([1]Таблицы!$A$4:$A$103,MATCH(M28,[1]Таблицы!$L$4:$L$103,1))))</f>
        <v>63</v>
      </c>
      <c r="O28" s="23">
        <v>1.0011574074074074E-2</v>
      </c>
      <c r="P28" s="17">
        <f>IF(O28=0,0,IF(O28&gt;=$W$8,INDEX([1]Таблицы!$A$4:$A$103,MATCH(O28,[1]Таблицы!$J$4:$J$103,-1))))</f>
        <v>42</v>
      </c>
      <c r="Q28" s="19">
        <f t="shared" si="2"/>
        <v>105</v>
      </c>
      <c r="R28" s="20"/>
      <c r="S28" s="20">
        <f t="shared" si="3"/>
        <v>0</v>
      </c>
      <c r="T28" s="20"/>
      <c r="U28" s="20"/>
      <c r="V28" s="24"/>
      <c r="W28" s="24"/>
      <c r="X28" s="24"/>
      <c r="Y28" s="24"/>
      <c r="Z28" s="24"/>
      <c r="AA28" s="24"/>
    </row>
    <row r="29" spans="1:27" ht="12" customHeight="1" x14ac:dyDescent="0.3">
      <c r="A29" s="11"/>
      <c r="B29" s="11" t="s">
        <v>33</v>
      </c>
      <c r="C29" s="11" t="s">
        <v>57</v>
      </c>
      <c r="D29" s="12">
        <v>10</v>
      </c>
      <c r="E29" s="13" t="s">
        <v>72</v>
      </c>
      <c r="F29" s="12" t="s">
        <v>40</v>
      </c>
      <c r="G29" s="12">
        <v>2004</v>
      </c>
      <c r="H29" s="14" t="s">
        <v>5</v>
      </c>
      <c r="I29" s="14" t="s">
        <v>36</v>
      </c>
      <c r="J29" s="15" t="s">
        <v>37</v>
      </c>
      <c r="K29" s="16">
        <v>8</v>
      </c>
      <c r="L29" s="17">
        <f>IF(K29=0,0,IF(K29&lt;=94,INDEX([1]Таблицы!$A$4:$A$103,MATCH(K29,[1]Таблицы!$H$4:$H$103,0))))</f>
        <v>8</v>
      </c>
      <c r="M29" s="16">
        <v>3</v>
      </c>
      <c r="N29" s="17">
        <f>IF(M29=0,0,IF(M29&lt;=100,INDEX([1]Таблицы!$A$4:$A$103,MATCH(M29,[1]Таблицы!$L$4:$L$103,1))))</f>
        <v>6</v>
      </c>
      <c r="O29" s="23">
        <v>1.9004629629629632E-2</v>
      </c>
      <c r="P29" s="17">
        <f>IF(O29=0,0,IF(O29&gt;=$W$8,INDEX([1]Таблицы!$A$4:$A$103,MATCH(O29,[1]Таблицы!$J$4:$J$103,-1))))</f>
        <v>4</v>
      </c>
      <c r="Q29" s="19">
        <f t="shared" si="2"/>
        <v>18</v>
      </c>
      <c r="R29" s="20"/>
      <c r="S29" s="20">
        <f t="shared" si="3"/>
        <v>0</v>
      </c>
      <c r="T29" s="20"/>
      <c r="U29" s="20"/>
      <c r="V29" s="24"/>
      <c r="W29" s="24"/>
      <c r="X29" s="24"/>
      <c r="Y29" s="24"/>
      <c r="Z29" s="24"/>
      <c r="AA29" s="24"/>
    </row>
    <row r="30" spans="1:27" ht="12" customHeight="1" x14ac:dyDescent="0.3">
      <c r="A30" s="9"/>
      <c r="B30" s="9"/>
      <c r="C30" s="9"/>
      <c r="D30" s="49" t="s">
        <v>73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1"/>
      <c r="U30" s="10"/>
    </row>
    <row r="31" spans="1:27" ht="12" customHeight="1" x14ac:dyDescent="0.3">
      <c r="A31" s="11" t="s">
        <v>74</v>
      </c>
      <c r="B31" s="11" t="s">
        <v>33</v>
      </c>
      <c r="C31" s="25" t="s">
        <v>75</v>
      </c>
      <c r="D31" s="12">
        <v>1</v>
      </c>
      <c r="E31" s="13" t="s">
        <v>76</v>
      </c>
      <c r="F31" s="26">
        <v>1</v>
      </c>
      <c r="G31" s="26">
        <v>2001</v>
      </c>
      <c r="H31" s="31" t="s">
        <v>59</v>
      </c>
      <c r="I31" s="31" t="s">
        <v>60</v>
      </c>
      <c r="J31" s="32" t="s">
        <v>61</v>
      </c>
      <c r="K31" s="33">
        <v>89</v>
      </c>
      <c r="L31" s="28">
        <f>IF(K31=0,0,IF(K31&lt;=94,INDEX([1]Таблицы!$A$4:$A$103,MATCH(K31,[1]Таблицы!$H$4:$H$103,0))))</f>
        <v>90</v>
      </c>
      <c r="M31" s="33">
        <v>124</v>
      </c>
      <c r="N31" s="17">
        <f>IF(M31=0,0,IF(M31&lt;=130,INDEX([1]Таблицы!$A$4:$A$103,MATCH(M31,[1]Таблицы!$M$4:$M$103,1))))</f>
        <v>98</v>
      </c>
      <c r="O31" s="23">
        <v>1.2881944444444446E-2</v>
      </c>
      <c r="P31" s="17">
        <f>IF(O31=0,0,IF(O31&gt;=$X$8,INDEX([1]Таблицы!$A$4:$A$103,MATCH(O31,[1]Таблицы!$K$4:$K$103,-1))))</f>
        <v>65</v>
      </c>
      <c r="Q31" s="29">
        <f t="shared" ref="Q31:Q36" si="4">SUM(L31,N31,P31)</f>
        <v>253</v>
      </c>
      <c r="R31" s="30"/>
      <c r="S31" s="30">
        <f t="shared" ref="S31:S36" si="5">INT(R31*Q31)</f>
        <v>0</v>
      </c>
      <c r="T31" s="30"/>
      <c r="U31" s="30"/>
      <c r="V31" s="24"/>
      <c r="W31" s="24"/>
      <c r="X31" s="24"/>
      <c r="Y31" s="24"/>
      <c r="Z31" s="24"/>
      <c r="AA31" s="24"/>
    </row>
    <row r="32" spans="1:27" ht="12" customHeight="1" x14ac:dyDescent="0.3">
      <c r="A32" s="39" t="s">
        <v>74</v>
      </c>
      <c r="B32" s="11" t="s">
        <v>33</v>
      </c>
      <c r="C32" s="11" t="s">
        <v>75</v>
      </c>
      <c r="D32" s="12">
        <v>2</v>
      </c>
      <c r="E32" s="13" t="s">
        <v>77</v>
      </c>
      <c r="F32" s="12">
        <v>1</v>
      </c>
      <c r="G32" s="12">
        <v>2001</v>
      </c>
      <c r="H32" s="14" t="s">
        <v>47</v>
      </c>
      <c r="I32" s="14" t="s">
        <v>48</v>
      </c>
      <c r="J32" s="15" t="s">
        <v>78</v>
      </c>
      <c r="K32" s="16">
        <v>77</v>
      </c>
      <c r="L32" s="17">
        <f>IF(K32=0,0,IF(K32&lt;=94,INDEX([1]Таблицы!$A$4:$A$103,MATCH(K32,[1]Таблицы!$H$4:$H$103,0))))</f>
        <v>77</v>
      </c>
      <c r="M32" s="16">
        <v>133</v>
      </c>
      <c r="N32" s="17">
        <v>101</v>
      </c>
      <c r="O32" s="23">
        <v>1.3020833333333334E-2</v>
      </c>
      <c r="P32" s="17">
        <f>IF(O32=0,0,IF(O32&gt;=$X$8,INDEX([1]Таблицы!$A$4:$A$103,MATCH(O32,[1]Таблицы!$K$4:$K$103,-1))))</f>
        <v>64</v>
      </c>
      <c r="Q32" s="19">
        <f t="shared" si="4"/>
        <v>242</v>
      </c>
      <c r="R32" s="20"/>
      <c r="S32" s="20">
        <f t="shared" si="5"/>
        <v>0</v>
      </c>
      <c r="T32" s="30"/>
      <c r="U32" s="20"/>
      <c r="V32" s="24"/>
      <c r="W32" s="24"/>
      <c r="X32" s="24"/>
      <c r="Y32" s="24"/>
      <c r="Z32" s="24"/>
      <c r="AA32" s="24"/>
    </row>
    <row r="33" spans="1:27" s="24" customFormat="1" ht="12" customHeight="1" x14ac:dyDescent="0.3">
      <c r="A33" s="11" t="s">
        <v>74</v>
      </c>
      <c r="B33" s="11" t="s">
        <v>33</v>
      </c>
      <c r="C33" s="11" t="s">
        <v>75</v>
      </c>
      <c r="D33" s="12">
        <v>3</v>
      </c>
      <c r="E33" s="13" t="s">
        <v>80</v>
      </c>
      <c r="F33" s="12">
        <v>2</v>
      </c>
      <c r="G33" s="12">
        <v>2001</v>
      </c>
      <c r="H33" s="14" t="s">
        <v>5</v>
      </c>
      <c r="I33" s="14" t="s">
        <v>81</v>
      </c>
      <c r="J33" s="15" t="s">
        <v>82</v>
      </c>
      <c r="K33" s="16">
        <v>85</v>
      </c>
      <c r="L33" s="17">
        <f>IF(K33=0,0,IF(K33&lt;=94,INDEX([1]Таблицы!$A$4:$A$103,MATCH(K33,[1]Таблицы!$H$4:$H$103,0))))</f>
        <v>85</v>
      </c>
      <c r="M33" s="16">
        <v>80</v>
      </c>
      <c r="N33" s="17">
        <f>IF(M33=0,0,IF(M33&lt;=130,INDEX([1]Таблицы!$A$4:$A$103,MATCH(M33,[1]Таблицы!$M$4:$M$103,1))))</f>
        <v>80</v>
      </c>
      <c r="O33" s="23">
        <v>1.2905092592592591E-2</v>
      </c>
      <c r="P33" s="17">
        <f>IF(O33=0,0,IF(O33&gt;=$X$8,INDEX([1]Таблицы!$A$4:$A$103,MATCH(O33,[1]Таблицы!$K$4:$K$103,-1))))</f>
        <v>65</v>
      </c>
      <c r="Q33" s="19">
        <f t="shared" si="4"/>
        <v>230</v>
      </c>
      <c r="R33" s="20"/>
      <c r="S33" s="20">
        <f t="shared" si="5"/>
        <v>0</v>
      </c>
      <c r="T33" s="30"/>
      <c r="U33" s="20"/>
    </row>
    <row r="34" spans="1:27" ht="12" customHeight="1" x14ac:dyDescent="0.3">
      <c r="A34" s="11" t="s">
        <v>74</v>
      </c>
      <c r="B34" s="11" t="s">
        <v>33</v>
      </c>
      <c r="C34" s="11" t="s">
        <v>75</v>
      </c>
      <c r="D34" s="12">
        <v>4</v>
      </c>
      <c r="E34" s="13" t="s">
        <v>79</v>
      </c>
      <c r="F34" s="12">
        <v>1</v>
      </c>
      <c r="G34" s="12">
        <v>2001</v>
      </c>
      <c r="H34" s="14" t="s">
        <v>5</v>
      </c>
      <c r="I34" s="14" t="s">
        <v>186</v>
      </c>
      <c r="J34" s="15" t="s">
        <v>37</v>
      </c>
      <c r="K34" s="16">
        <v>78</v>
      </c>
      <c r="L34" s="17">
        <f>IF(K34=0,0,IF(K34&lt;=94,INDEX([1]Таблицы!$A$4:$A$103,MATCH(K34,[1]Таблицы!$H$4:$H$103,0))))</f>
        <v>78</v>
      </c>
      <c r="M34" s="16">
        <v>102</v>
      </c>
      <c r="N34" s="17">
        <f>IF(M34=0,0,IF(M34&lt;=130,INDEX([1]Таблицы!$A$4:$A$103,MATCH(M34,[1]Таблицы!$M$4:$M$103,1))))</f>
        <v>90</v>
      </c>
      <c r="O34" s="23">
        <v>1.4537037037037038E-2</v>
      </c>
      <c r="P34" s="17">
        <f>IF(O34=0,0,IF(O34&gt;=$X$8,INDEX([1]Таблицы!$A$4:$A$103,MATCH(O34,[1]Таблицы!$K$4:$K$103,-1))))</f>
        <v>54</v>
      </c>
      <c r="Q34" s="19">
        <f t="shared" si="4"/>
        <v>222</v>
      </c>
      <c r="R34" s="20"/>
      <c r="S34" s="20">
        <f t="shared" si="5"/>
        <v>0</v>
      </c>
      <c r="T34" s="30"/>
      <c r="U34" s="20"/>
      <c r="V34" s="24"/>
      <c r="W34" s="24"/>
      <c r="X34" s="24"/>
      <c r="Y34" s="24"/>
      <c r="Z34" s="24"/>
      <c r="AA34" s="24"/>
    </row>
    <row r="35" spans="1:27" ht="12" customHeight="1" x14ac:dyDescent="0.3">
      <c r="A35" s="11" t="s">
        <v>74</v>
      </c>
      <c r="B35" s="11" t="s">
        <v>33</v>
      </c>
      <c r="C35" s="11" t="s">
        <v>75</v>
      </c>
      <c r="D35" s="12">
        <v>5</v>
      </c>
      <c r="E35" s="21" t="s">
        <v>83</v>
      </c>
      <c r="F35" s="12">
        <v>2</v>
      </c>
      <c r="G35" s="12">
        <v>2001</v>
      </c>
      <c r="H35" s="14" t="s">
        <v>5</v>
      </c>
      <c r="I35" s="14" t="s">
        <v>36</v>
      </c>
      <c r="J35" s="15" t="s">
        <v>37</v>
      </c>
      <c r="K35" s="22">
        <v>77</v>
      </c>
      <c r="L35" s="17">
        <f>IF(K35=0,0,IF(K35&lt;=94,INDEX([1]Таблицы!$A$4:$A$103,MATCH(K35,[1]Таблицы!$H$4:$H$103,0))))</f>
        <v>77</v>
      </c>
      <c r="M35" s="22">
        <v>71</v>
      </c>
      <c r="N35" s="17">
        <f>IF(M35=0,0,IF(M35&lt;=130,INDEX([1]Таблицы!$A$4:$A$103,MATCH(M35,[1]Таблицы!$M$4:$M$103,1))))</f>
        <v>75</v>
      </c>
      <c r="O35" s="23">
        <v>1.6516203703703703E-2</v>
      </c>
      <c r="P35" s="17">
        <f>IF(O35=0,0,IF(O35&gt;=$X$8,INDEX([1]Таблицы!$A$4:$A$103,MATCH(O35,[1]Таблицы!$K$4:$K$103,-1))))</f>
        <v>43</v>
      </c>
      <c r="Q35" s="19">
        <f t="shared" si="4"/>
        <v>195</v>
      </c>
      <c r="R35" s="20"/>
      <c r="S35" s="20">
        <f t="shared" si="5"/>
        <v>0</v>
      </c>
      <c r="T35" s="20"/>
      <c r="U35" s="20"/>
      <c r="V35" s="24"/>
      <c r="W35" s="24"/>
      <c r="X35" s="24"/>
      <c r="Y35" s="24"/>
      <c r="Z35" s="24"/>
      <c r="AA35" s="24"/>
    </row>
    <row r="36" spans="1:27" ht="12" customHeight="1" x14ac:dyDescent="0.3">
      <c r="A36" s="11" t="s">
        <v>74</v>
      </c>
      <c r="B36" s="11" t="s">
        <v>33</v>
      </c>
      <c r="C36" s="11" t="s">
        <v>75</v>
      </c>
      <c r="D36" s="12">
        <v>6</v>
      </c>
      <c r="E36" s="21" t="s">
        <v>84</v>
      </c>
      <c r="F36" s="12" t="s">
        <v>40</v>
      </c>
      <c r="G36" s="12">
        <v>2001</v>
      </c>
      <c r="H36" s="14" t="s">
        <v>5</v>
      </c>
      <c r="I36" s="14" t="s">
        <v>36</v>
      </c>
      <c r="J36" s="15" t="s">
        <v>82</v>
      </c>
      <c r="K36" s="22">
        <v>70</v>
      </c>
      <c r="L36" s="17">
        <f>IF(K36=0,0,IF(K36&lt;=94,INDEX([1]Таблицы!$A$4:$A$103,MATCH(K36,[1]Таблицы!$H$4:$H$103,0))))</f>
        <v>70</v>
      </c>
      <c r="M36" s="22">
        <v>35</v>
      </c>
      <c r="N36" s="17">
        <f>IF(M36=0,0,IF(M36&lt;=130,INDEX([1]Таблицы!$A$4:$A$103,MATCH(M36,[1]Таблицы!$M$4:$M$103,1))))</f>
        <v>50</v>
      </c>
      <c r="O36" s="23">
        <v>1.4178240740740741E-2</v>
      </c>
      <c r="P36" s="17">
        <f>IF(O36=0,0,IF(O36&gt;=$X$8,INDEX([1]Таблицы!$A$4:$A$103,MATCH(O36,[1]Таблицы!$K$4:$K$103,-1))))</f>
        <v>56</v>
      </c>
      <c r="Q36" s="19">
        <f t="shared" si="4"/>
        <v>176</v>
      </c>
      <c r="R36" s="20"/>
      <c r="S36" s="20">
        <f t="shared" si="5"/>
        <v>0</v>
      </c>
      <c r="T36" s="20"/>
      <c r="U36" s="20"/>
      <c r="V36" s="24"/>
      <c r="W36" s="24"/>
      <c r="X36" s="24"/>
      <c r="Y36" s="24"/>
      <c r="Z36" s="24"/>
      <c r="AA36" s="24"/>
    </row>
    <row r="37" spans="1:27" ht="12" customHeight="1" x14ac:dyDescent="0.3">
      <c r="A37" s="9"/>
      <c r="B37" s="9"/>
      <c r="C37" s="9"/>
      <c r="D37" s="49" t="s">
        <v>85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10"/>
    </row>
    <row r="38" spans="1:27" s="24" customFormat="1" ht="12" customHeight="1" x14ac:dyDescent="0.3">
      <c r="A38" s="11" t="s">
        <v>74</v>
      </c>
      <c r="B38" s="11" t="s">
        <v>33</v>
      </c>
      <c r="C38" s="11" t="s">
        <v>86</v>
      </c>
      <c r="D38" s="12">
        <v>1</v>
      </c>
      <c r="E38" s="13" t="s">
        <v>87</v>
      </c>
      <c r="F38" s="12" t="s">
        <v>88</v>
      </c>
      <c r="G38" s="12">
        <v>2000</v>
      </c>
      <c r="H38" s="14" t="s">
        <v>5</v>
      </c>
      <c r="I38" s="14" t="s">
        <v>81</v>
      </c>
      <c r="J38" s="15" t="s">
        <v>82</v>
      </c>
      <c r="K38" s="16">
        <v>92</v>
      </c>
      <c r="L38" s="17">
        <f>IF(K38=0,0,IF(K38&lt;=94,INDEX([1]Таблицы!$A$4:$A$103,MATCH(K38,[1]Таблицы!$H$4:$H$103,0))))</f>
        <v>96</v>
      </c>
      <c r="M38" s="16">
        <v>138</v>
      </c>
      <c r="N38" s="17">
        <v>102</v>
      </c>
      <c r="O38" s="23">
        <v>1.2037037037037035E-2</v>
      </c>
      <c r="P38" s="17">
        <f>IF(O38=0,0,IF(O38&gt;=$X$8,INDEX([1]Таблицы!$A$4:$A$103,MATCH(O38,[1]Таблицы!$K$4:$K$103,-1))))</f>
        <v>74</v>
      </c>
      <c r="Q38" s="19">
        <f t="shared" ref="Q38:Q43" si="6">SUM(L38,N38,P38)</f>
        <v>272</v>
      </c>
      <c r="R38" s="20"/>
      <c r="S38" s="20">
        <f t="shared" ref="S38:S43" si="7">INT(R38*Q38)</f>
        <v>0</v>
      </c>
      <c r="T38" s="20"/>
      <c r="U38" s="20"/>
      <c r="V38"/>
      <c r="W38"/>
      <c r="X38"/>
    </row>
    <row r="39" spans="1:27" s="24" customFormat="1" ht="12" customHeight="1" x14ac:dyDescent="0.3">
      <c r="A39" s="11" t="s">
        <v>74</v>
      </c>
      <c r="B39" s="11" t="s">
        <v>33</v>
      </c>
      <c r="C39" s="11" t="s">
        <v>86</v>
      </c>
      <c r="D39" s="12">
        <v>2</v>
      </c>
      <c r="E39" s="13" t="s">
        <v>90</v>
      </c>
      <c r="F39" s="12">
        <v>1</v>
      </c>
      <c r="G39" s="12">
        <v>1998</v>
      </c>
      <c r="H39" s="14" t="s">
        <v>5</v>
      </c>
      <c r="I39" s="14" t="s">
        <v>91</v>
      </c>
      <c r="J39" s="15" t="s">
        <v>92</v>
      </c>
      <c r="K39" s="16">
        <v>83</v>
      </c>
      <c r="L39" s="17">
        <f>IF(K39=0,0,IF(K39&lt;=94,INDEX([1]Таблицы!$A$4:$A$103,MATCH(K39,[1]Таблицы!$H$4:$H$103,0))))</f>
        <v>83</v>
      </c>
      <c r="M39" s="16">
        <v>126</v>
      </c>
      <c r="N39" s="17">
        <f>IF(M39=0,0,IF(M39&lt;=130,INDEX([1]Таблицы!$A$4:$A$103,MATCH(M39,[1]Таблицы!$M$4:$M$103,1))))</f>
        <v>98</v>
      </c>
      <c r="O39" s="23">
        <v>1.1574074074074075E-2</v>
      </c>
      <c r="P39" s="17">
        <f>IF(O39=0,0,IF(O39&gt;=$X$8,INDEX([1]Таблицы!$A$4:$A$103,MATCH(O39,[1]Таблицы!$K$4:$K$103,-1))))</f>
        <v>80</v>
      </c>
      <c r="Q39" s="19">
        <f t="shared" si="6"/>
        <v>261</v>
      </c>
      <c r="R39" s="20"/>
      <c r="S39" s="20">
        <f t="shared" si="7"/>
        <v>0</v>
      </c>
      <c r="T39" s="20"/>
      <c r="U39" s="20"/>
      <c r="V39" s="34"/>
      <c r="W39"/>
      <c r="X39"/>
      <c r="Y39"/>
      <c r="Z39"/>
      <c r="AA39"/>
    </row>
    <row r="40" spans="1:27" ht="12" customHeight="1" x14ac:dyDescent="0.3">
      <c r="A40" s="11" t="s">
        <v>74</v>
      </c>
      <c r="B40" s="11" t="s">
        <v>33</v>
      </c>
      <c r="C40" s="11" t="s">
        <v>86</v>
      </c>
      <c r="D40" s="12">
        <v>3</v>
      </c>
      <c r="E40" s="13" t="s">
        <v>93</v>
      </c>
      <c r="F40" s="12">
        <v>1</v>
      </c>
      <c r="G40" s="12">
        <v>2000</v>
      </c>
      <c r="H40" s="14" t="s">
        <v>5</v>
      </c>
      <c r="I40" s="14" t="s">
        <v>81</v>
      </c>
      <c r="J40" s="15" t="s">
        <v>82</v>
      </c>
      <c r="K40" s="16">
        <v>87</v>
      </c>
      <c r="L40" s="17">
        <f>IF(K40=0,0,IF(K40&lt;=94,INDEX([1]Таблицы!$A$4:$A$103,MATCH(K40,[1]Таблицы!$H$4:$H$103,0))))</f>
        <v>87</v>
      </c>
      <c r="M40" s="16">
        <v>101</v>
      </c>
      <c r="N40" s="17">
        <f>IF(M40=0,0,IF(M40&lt;=130,INDEX([1]Таблицы!$A$4:$A$103,MATCH(M40,[1]Таблицы!$M$4:$M$103,1))))</f>
        <v>90</v>
      </c>
      <c r="O40" s="23">
        <v>1.1979166666666666E-2</v>
      </c>
      <c r="P40" s="17">
        <f>IF(O40=0,0,IF(O40&gt;=$X$8,INDEX([1]Таблицы!$A$4:$A$103,MATCH(O40,[1]Таблицы!$K$4:$K$103,-1))))</f>
        <v>75</v>
      </c>
      <c r="Q40" s="19">
        <f t="shared" si="6"/>
        <v>252</v>
      </c>
      <c r="R40" s="20"/>
      <c r="S40" s="20">
        <f t="shared" si="7"/>
        <v>0</v>
      </c>
      <c r="T40" s="30"/>
      <c r="U40" s="20"/>
      <c r="V40" s="24"/>
      <c r="W40" s="24"/>
      <c r="X40" s="24"/>
      <c r="Y40" s="24"/>
      <c r="Z40" s="24"/>
      <c r="AA40" s="24"/>
    </row>
    <row r="41" spans="1:27" ht="12" customHeight="1" x14ac:dyDescent="0.3">
      <c r="A41" s="11" t="s">
        <v>74</v>
      </c>
      <c r="B41" s="11" t="s">
        <v>33</v>
      </c>
      <c r="C41" s="11" t="s">
        <v>86</v>
      </c>
      <c r="D41" s="12">
        <v>4</v>
      </c>
      <c r="E41" s="13" t="s">
        <v>89</v>
      </c>
      <c r="F41" s="12">
        <v>1</v>
      </c>
      <c r="G41" s="12">
        <v>2000</v>
      </c>
      <c r="H41" s="14" t="s">
        <v>5</v>
      </c>
      <c r="I41" s="14" t="s">
        <v>81</v>
      </c>
      <c r="J41" s="15" t="s">
        <v>82</v>
      </c>
      <c r="K41" s="16">
        <v>91</v>
      </c>
      <c r="L41" s="17">
        <f>IF(K41=0,0,IF(K41&lt;=94,INDEX([1]Таблицы!$A$4:$A$103,MATCH(K41,[1]Таблицы!$H$4:$H$103,0))))</f>
        <v>94</v>
      </c>
      <c r="M41" s="16">
        <v>108</v>
      </c>
      <c r="N41" s="17">
        <f>IF(M41=0,0,IF(M41&lt;=130,INDEX([1]Таблицы!$A$4:$A$103,MATCH(M41,[1]Таблицы!$M$4:$M$103,1))))</f>
        <v>92</v>
      </c>
      <c r="O41" s="23">
        <v>1.4699074074074074E-2</v>
      </c>
      <c r="P41" s="17">
        <f>IF(O41=0,0,IF(O41&gt;=$X$8,INDEX([1]Таблицы!$A$4:$A$103,MATCH(O41,[1]Таблицы!$K$4:$K$103,-1))))</f>
        <v>53</v>
      </c>
      <c r="Q41" s="19">
        <f t="shared" si="6"/>
        <v>239</v>
      </c>
      <c r="R41" s="20"/>
      <c r="S41" s="20">
        <f t="shared" si="7"/>
        <v>0</v>
      </c>
      <c r="T41" s="30"/>
      <c r="U41" s="20"/>
      <c r="V41" s="24"/>
      <c r="W41" s="24"/>
      <c r="X41" s="24"/>
      <c r="Y41" s="24"/>
      <c r="Z41" s="24"/>
      <c r="AA41" s="24"/>
    </row>
    <row r="42" spans="1:27" ht="12" customHeight="1" x14ac:dyDescent="0.3">
      <c r="A42" s="11" t="s">
        <v>74</v>
      </c>
      <c r="B42" s="11" t="s">
        <v>33</v>
      </c>
      <c r="C42" s="11" t="s">
        <v>86</v>
      </c>
      <c r="D42" s="12">
        <v>5</v>
      </c>
      <c r="E42" s="13" t="s">
        <v>104</v>
      </c>
      <c r="F42" s="12">
        <v>1</v>
      </c>
      <c r="G42" s="12">
        <v>1998</v>
      </c>
      <c r="H42" s="14" t="s">
        <v>5</v>
      </c>
      <c r="I42" s="14" t="s">
        <v>81</v>
      </c>
      <c r="J42" s="15" t="s">
        <v>82</v>
      </c>
      <c r="K42" s="16">
        <v>76</v>
      </c>
      <c r="L42" s="17">
        <f>IF(K42=0,0,IF(K42&lt;=94,INDEX([1]Таблицы!$A$4:$A$103,MATCH(K42,[1]Таблицы!$H$4:$H$103,0))))</f>
        <v>76</v>
      </c>
      <c r="M42" s="16">
        <v>80</v>
      </c>
      <c r="N42" s="17">
        <f>IF(M42=0,0,IF(M42&lt;=130,INDEX([1]Таблицы!$A$4:$A$103,MATCH(M42,[1]Таблицы!$M$4:$M$103,1))))</f>
        <v>80</v>
      </c>
      <c r="O42" s="23">
        <v>1.3541666666666667E-2</v>
      </c>
      <c r="P42" s="17">
        <f>IF(O42=0,0,IF(O42&gt;=$X$8,INDEX([1]Таблицы!$A$4:$A$103,MATCH(O42,[1]Таблицы!$K$4:$K$103,-1))))</f>
        <v>60</v>
      </c>
      <c r="Q42" s="19">
        <f t="shared" si="6"/>
        <v>216</v>
      </c>
      <c r="R42" s="20"/>
      <c r="S42" s="20">
        <f t="shared" si="7"/>
        <v>0</v>
      </c>
      <c r="T42" s="20"/>
      <c r="U42" s="20"/>
      <c r="Y42" s="24"/>
      <c r="Z42" s="24"/>
      <c r="AA42" s="24"/>
    </row>
    <row r="43" spans="1:27" ht="12" customHeight="1" x14ac:dyDescent="0.3">
      <c r="A43" s="11" t="s">
        <v>74</v>
      </c>
      <c r="B43" s="11" t="s">
        <v>33</v>
      </c>
      <c r="C43" s="11" t="s">
        <v>86</v>
      </c>
      <c r="D43" s="12">
        <v>6</v>
      </c>
      <c r="E43" s="13" t="s">
        <v>94</v>
      </c>
      <c r="F43" s="12" t="s">
        <v>40</v>
      </c>
      <c r="G43" s="12">
        <v>2000</v>
      </c>
      <c r="H43" s="14" t="s">
        <v>5</v>
      </c>
      <c r="I43" s="14" t="s">
        <v>36</v>
      </c>
      <c r="J43" s="15" t="s">
        <v>82</v>
      </c>
      <c r="K43" s="16">
        <v>73</v>
      </c>
      <c r="L43" s="17">
        <f>IF(K43=0,0,IF(K43&lt;=94,INDEX([1]Таблицы!$A$4:$A$103,MATCH(K43,[1]Таблицы!$H$4:$H$103,0))))</f>
        <v>73</v>
      </c>
      <c r="M43" s="16">
        <v>55</v>
      </c>
      <c r="N43" s="17">
        <f>IF(M43=0,0,IF(M43&lt;=130,INDEX([1]Таблицы!$A$4:$A$103,MATCH(M43,[1]Таблицы!$M$4:$M$103,1))))</f>
        <v>67</v>
      </c>
      <c r="O43" s="23">
        <v>1.3287037037037036E-2</v>
      </c>
      <c r="P43" s="17">
        <f>IF(O43=0,0,IF(O43&gt;=$X$8,INDEX([1]Таблицы!$A$4:$A$103,MATCH(O43,[1]Таблицы!$K$4:$K$103,-1))))</f>
        <v>62</v>
      </c>
      <c r="Q43" s="19">
        <f t="shared" si="6"/>
        <v>202</v>
      </c>
      <c r="R43" s="20"/>
      <c r="S43" s="20">
        <f t="shared" si="7"/>
        <v>0</v>
      </c>
      <c r="T43" s="20"/>
      <c r="U43" s="20"/>
      <c r="V43" s="34"/>
    </row>
    <row r="44" spans="1:27" ht="12" customHeight="1" x14ac:dyDescent="0.3">
      <c r="A44" s="9"/>
      <c r="B44" s="9"/>
      <c r="C44" s="9"/>
      <c r="D44" s="49" t="s">
        <v>95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1"/>
      <c r="U44" s="10"/>
    </row>
    <row r="45" spans="1:27" ht="12" customHeight="1" x14ac:dyDescent="0.3">
      <c r="A45" s="11" t="s">
        <v>74</v>
      </c>
      <c r="B45" s="11" t="s">
        <v>33</v>
      </c>
      <c r="C45" s="11" t="s">
        <v>96</v>
      </c>
      <c r="D45" s="12">
        <v>1</v>
      </c>
      <c r="E45" s="13" t="s">
        <v>100</v>
      </c>
      <c r="F45" s="12" t="s">
        <v>98</v>
      </c>
      <c r="G45" s="12">
        <v>1990</v>
      </c>
      <c r="H45" s="14" t="s">
        <v>5</v>
      </c>
      <c r="I45" s="14" t="s">
        <v>99</v>
      </c>
      <c r="J45" s="15" t="s">
        <v>82</v>
      </c>
      <c r="K45" s="16">
        <v>90</v>
      </c>
      <c r="L45" s="17">
        <f>IF(K45=0,0,IF(K45&lt;=94,INDEX([1]Таблицы!$A$4:$A$103,MATCH(K45,[1]Таблицы!$H$4:$H$103,0))))</f>
        <v>92</v>
      </c>
      <c r="M45" s="16">
        <v>113</v>
      </c>
      <c r="N45" s="17">
        <f>IF(M45=0,0,IF(M45&lt;=130,INDEX([1]Таблицы!$A$4:$A$103,MATCH(M45,[1]Таблицы!$M$4:$M$103,1))))</f>
        <v>94</v>
      </c>
      <c r="O45" s="23">
        <v>1.091435185185185E-2</v>
      </c>
      <c r="P45" s="17">
        <f>IF(O45=0,0,IF(O45&gt;=$X$8,INDEX([1]Таблицы!$A$4:$A$103,MATCH(O45,[1]Таблицы!$K$4:$K$103,-1))))</f>
        <v>87</v>
      </c>
      <c r="Q45" s="19">
        <f>SUM(L45,N45,P45)</f>
        <v>273</v>
      </c>
      <c r="R45" s="20"/>
      <c r="S45" s="20">
        <f>INT(R45*Q45)</f>
        <v>0</v>
      </c>
      <c r="T45" s="20"/>
      <c r="U45" s="20"/>
      <c r="V45" s="24"/>
      <c r="W45" s="24"/>
      <c r="X45" s="24"/>
      <c r="Y45" s="24"/>
      <c r="Z45" s="24"/>
      <c r="AA45" s="24"/>
    </row>
    <row r="46" spans="1:27" ht="12" customHeight="1" x14ac:dyDescent="0.3">
      <c r="A46" s="11" t="s">
        <v>74</v>
      </c>
      <c r="B46" s="11" t="s">
        <v>33</v>
      </c>
      <c r="C46" s="11" t="s">
        <v>96</v>
      </c>
      <c r="D46" s="12">
        <v>2</v>
      </c>
      <c r="E46" s="13" t="s">
        <v>97</v>
      </c>
      <c r="F46" s="12" t="s">
        <v>98</v>
      </c>
      <c r="G46" s="12">
        <v>1974</v>
      </c>
      <c r="H46" s="14" t="s">
        <v>5</v>
      </c>
      <c r="I46" s="14" t="s">
        <v>99</v>
      </c>
      <c r="J46" s="15" t="s">
        <v>82</v>
      </c>
      <c r="K46" s="16">
        <v>87</v>
      </c>
      <c r="L46" s="17">
        <f>IF(K46=0,0,IF(K46&lt;=94,INDEX([1]Таблицы!$A$4:$A$103,MATCH(K46,[1]Таблицы!$H$4:$H$103,0))))</f>
        <v>87</v>
      </c>
      <c r="M46" s="16">
        <v>135</v>
      </c>
      <c r="N46" s="17">
        <v>101</v>
      </c>
      <c r="O46" s="23">
        <v>1.1828703703703704E-2</v>
      </c>
      <c r="P46" s="17">
        <f>IF(O46=0,0,IF(O46&gt;=$X$8,INDEX([1]Таблицы!$A$4:$A$103,MATCH(O46,[1]Таблицы!$K$4:$K$103,-1))))</f>
        <v>77</v>
      </c>
      <c r="Q46" s="19">
        <f>SUM(L46,N46,P46)</f>
        <v>265</v>
      </c>
      <c r="R46" s="20"/>
      <c r="S46" s="20">
        <f>INT(R46*Q46)</f>
        <v>0</v>
      </c>
      <c r="T46" s="20"/>
      <c r="U46" s="20"/>
      <c r="V46" s="24"/>
      <c r="W46" s="24"/>
      <c r="X46" s="24"/>
      <c r="Y46" s="24"/>
      <c r="Z46" s="24"/>
      <c r="AA46" s="24"/>
    </row>
    <row r="47" spans="1:27" ht="12" customHeight="1" x14ac:dyDescent="0.3">
      <c r="A47" s="11" t="s">
        <v>74</v>
      </c>
      <c r="B47" s="11" t="s">
        <v>33</v>
      </c>
      <c r="C47" s="11" t="s">
        <v>96</v>
      </c>
      <c r="D47" s="12">
        <v>3</v>
      </c>
      <c r="E47" s="13" t="s">
        <v>101</v>
      </c>
      <c r="F47" s="12" t="s">
        <v>88</v>
      </c>
      <c r="G47" s="12">
        <v>1996</v>
      </c>
      <c r="H47" s="14" t="s">
        <v>5</v>
      </c>
      <c r="I47" s="14" t="s">
        <v>91</v>
      </c>
      <c r="J47" s="15" t="s">
        <v>92</v>
      </c>
      <c r="K47" s="16">
        <v>88</v>
      </c>
      <c r="L47" s="17">
        <f>IF(K47=0,0,IF(K47&lt;=94,INDEX([1]Таблицы!$A$4:$A$103,MATCH(K47,[1]Таблицы!$H$4:$H$103,0))))</f>
        <v>88</v>
      </c>
      <c r="M47" s="16">
        <v>103</v>
      </c>
      <c r="N47" s="17">
        <f>IF(M47=0,0,IF(M47&lt;=130,INDEX([1]Таблицы!$A$4:$A$103,MATCH(M47,[1]Таблицы!$M$4:$M$103,1))))</f>
        <v>91</v>
      </c>
      <c r="O47" s="23">
        <v>1.1712962962962965E-2</v>
      </c>
      <c r="P47" s="17">
        <f>IF(O47=0,0,IF(O47&gt;=$X$8,INDEX([1]Таблицы!$A$4:$A$103,MATCH(O47,[1]Таблицы!$K$4:$K$103,-1))))</f>
        <v>78</v>
      </c>
      <c r="Q47" s="19">
        <f>SUM(L47,N47,P47)</f>
        <v>257</v>
      </c>
      <c r="R47" s="20"/>
      <c r="S47" s="20">
        <f>INT(R47*Q47)</f>
        <v>0</v>
      </c>
      <c r="T47" s="20"/>
      <c r="U47" s="20"/>
      <c r="V47" s="24"/>
      <c r="W47" s="24"/>
      <c r="X47" s="24"/>
      <c r="Y47" s="24"/>
      <c r="Z47" s="24"/>
      <c r="AA47" s="24"/>
    </row>
    <row r="48" spans="1:27" ht="12" customHeight="1" x14ac:dyDescent="0.3">
      <c r="A48" s="11" t="s">
        <v>74</v>
      </c>
      <c r="B48" s="11" t="s">
        <v>33</v>
      </c>
      <c r="C48" s="11" t="s">
        <v>96</v>
      </c>
      <c r="D48" s="12">
        <v>4</v>
      </c>
      <c r="E48" s="13" t="s">
        <v>102</v>
      </c>
      <c r="F48" s="12" t="s">
        <v>103</v>
      </c>
      <c r="G48" s="12">
        <v>1981</v>
      </c>
      <c r="H48" s="14" t="s">
        <v>5</v>
      </c>
      <c r="I48" s="14" t="s">
        <v>99</v>
      </c>
      <c r="J48" s="15" t="s">
        <v>82</v>
      </c>
      <c r="K48" s="16">
        <v>79</v>
      </c>
      <c r="L48" s="17">
        <f>IF(K48=0,0,IF(K48&lt;=94,INDEX([1]Таблицы!$A$4:$A$103,MATCH(K48,[1]Таблицы!$H$4:$H$103,0))))</f>
        <v>79</v>
      </c>
      <c r="M48" s="16">
        <v>100</v>
      </c>
      <c r="N48" s="17">
        <f>IF(M48=0,0,IF(M48&lt;=130,INDEX([1]Таблицы!$A$4:$A$103,MATCH(M48,[1]Таблицы!$M$4:$M$103,1))))</f>
        <v>90</v>
      </c>
      <c r="O48" s="23">
        <v>1.3807870370370371E-2</v>
      </c>
      <c r="P48" s="17">
        <f>IF(O48=0,0,IF(O48&gt;=$X$8,INDEX([1]Таблицы!$A$4:$A$103,MATCH(O48,[1]Таблицы!$K$4:$K$103,-1))))</f>
        <v>58</v>
      </c>
      <c r="Q48" s="19">
        <f>SUM(L48,N48,P48)</f>
        <v>227</v>
      </c>
      <c r="R48" s="20"/>
      <c r="S48" s="20">
        <f>INT(R48*Q48)</f>
        <v>0</v>
      </c>
      <c r="T48" s="20"/>
      <c r="U48" s="20"/>
      <c r="V48" s="24"/>
      <c r="W48" s="24"/>
      <c r="X48" s="24"/>
      <c r="Y48" s="24"/>
      <c r="Z48" s="24"/>
      <c r="AA48" s="24"/>
    </row>
    <row r="49" spans="1:27" ht="12" customHeight="1" x14ac:dyDescent="0.3">
      <c r="A49" s="11" t="s">
        <v>74</v>
      </c>
      <c r="B49" s="11" t="s">
        <v>33</v>
      </c>
      <c r="C49" s="11" t="s">
        <v>96</v>
      </c>
      <c r="D49" s="12">
        <v>5</v>
      </c>
      <c r="E49" s="13" t="s">
        <v>105</v>
      </c>
      <c r="F49" s="12">
        <v>1</v>
      </c>
      <c r="G49" s="12">
        <v>1996</v>
      </c>
      <c r="H49" s="14" t="s">
        <v>5</v>
      </c>
      <c r="I49" s="14" t="s">
        <v>91</v>
      </c>
      <c r="J49" s="15" t="s">
        <v>92</v>
      </c>
      <c r="K49" s="16">
        <v>69</v>
      </c>
      <c r="L49" s="17">
        <f>IF(K49=0,0,IF(K49&lt;=94,INDEX([1]Таблицы!$A$4:$A$103,MATCH(K49,[1]Таблицы!$H$4:$H$103,0))))</f>
        <v>69</v>
      </c>
      <c r="M49" s="16">
        <v>79</v>
      </c>
      <c r="N49" s="17">
        <f>IF(M49=0,0,IF(M49&lt;=130,INDEX([1]Таблицы!$A$4:$A$103,MATCH(M49,[1]Таблицы!$M$4:$M$103,1))))</f>
        <v>79</v>
      </c>
      <c r="O49" s="23">
        <v>1.4293981481481482E-2</v>
      </c>
      <c r="P49" s="17">
        <f>IF(O49=0,0,IF(O49&gt;=$X$8,INDEX([1]Таблицы!$A$4:$A$103,MATCH(O49,[1]Таблицы!$K$4:$K$103,-1))))</f>
        <v>55</v>
      </c>
      <c r="Q49" s="19">
        <f>SUM(L49,N49,P49)</f>
        <v>203</v>
      </c>
      <c r="R49" s="20"/>
      <c r="S49" s="20">
        <f>INT(R49*Q49)</f>
        <v>0</v>
      </c>
      <c r="T49" s="20"/>
      <c r="U49" s="20"/>
      <c r="V49" s="24"/>
      <c r="W49" s="24"/>
      <c r="X49" s="24"/>
      <c r="Y49" s="24"/>
      <c r="Z49" s="24"/>
      <c r="AA49" s="24"/>
    </row>
    <row r="50" spans="1:27" ht="12" customHeight="1" x14ac:dyDescent="0.3">
      <c r="A50" s="9"/>
      <c r="B50" s="9"/>
      <c r="C50" s="9"/>
      <c r="D50" s="49" t="s">
        <v>106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10"/>
    </row>
    <row r="51" spans="1:27" ht="12" customHeight="1" x14ac:dyDescent="0.3">
      <c r="A51" s="25"/>
      <c r="B51" s="25" t="s">
        <v>33</v>
      </c>
      <c r="C51" s="25" t="s">
        <v>107</v>
      </c>
      <c r="D51" s="12">
        <v>1</v>
      </c>
      <c r="E51" s="13" t="s">
        <v>108</v>
      </c>
      <c r="F51" s="26" t="s">
        <v>40</v>
      </c>
      <c r="G51" s="26">
        <v>2006</v>
      </c>
      <c r="H51" s="31" t="s">
        <v>59</v>
      </c>
      <c r="I51" s="31" t="s">
        <v>60</v>
      </c>
      <c r="J51" s="32" t="s">
        <v>61</v>
      </c>
      <c r="K51" s="33">
        <v>95</v>
      </c>
      <c r="L51" s="17">
        <v>100</v>
      </c>
      <c r="M51" s="33">
        <v>24</v>
      </c>
      <c r="N51" s="17">
        <f>IF(M51=0,0,IF(M51&lt;=45,INDEX([1]Таблицы!$A$4:$A$103,MATCH(M51,[1]Таблицы!$F$4:$F$103,1))))</f>
        <v>58</v>
      </c>
      <c r="O51" s="23">
        <v>8.4259259259259253E-3</v>
      </c>
      <c r="P51" s="17">
        <f>IF(O51=0,0,IF(O51&gt;=$Y$8,INDEX([1]Таблицы!$A$4:$A$103,MATCH(O51,[1]Таблицы!$C$4:$C$103,-1))))</f>
        <v>39</v>
      </c>
      <c r="Q51" s="29">
        <f t="shared" ref="Q51:Q65" si="8">SUM(L51,N51,P51)</f>
        <v>197</v>
      </c>
      <c r="R51" s="30"/>
      <c r="S51" s="30">
        <f t="shared" ref="S51:S65" si="9">INT(R51*Q51)</f>
        <v>0</v>
      </c>
      <c r="T51" s="20"/>
      <c r="U51" s="30"/>
      <c r="V51" s="24"/>
      <c r="W51" s="24"/>
      <c r="X51" s="24"/>
    </row>
    <row r="52" spans="1:27" ht="12" customHeight="1" x14ac:dyDescent="0.3">
      <c r="A52" s="11"/>
      <c r="B52" s="11" t="s">
        <v>33</v>
      </c>
      <c r="C52" s="11" t="s">
        <v>107</v>
      </c>
      <c r="D52" s="12">
        <v>2</v>
      </c>
      <c r="E52" s="13" t="s">
        <v>109</v>
      </c>
      <c r="F52" s="12">
        <v>3</v>
      </c>
      <c r="G52" s="12">
        <v>2007</v>
      </c>
      <c r="H52" s="14" t="s">
        <v>41</v>
      </c>
      <c r="I52" s="14" t="s">
        <v>42</v>
      </c>
      <c r="J52" s="15" t="s">
        <v>43</v>
      </c>
      <c r="K52" s="16">
        <v>86</v>
      </c>
      <c r="L52" s="17">
        <f>IF(K52=0,0,IF(K52&lt;=94,INDEX([1]Таблицы!$A$4:$A$103,MATCH(K52,[1]Таблицы!$H$4:$H$103,0))))</f>
        <v>86</v>
      </c>
      <c r="M52" s="16">
        <v>22</v>
      </c>
      <c r="N52" s="17">
        <f>IF(M52=0,0,IF(M52&lt;=45,INDEX([1]Таблицы!$A$4:$A$103,MATCH(M52,[1]Таблицы!$F$4:$F$103,1))))</f>
        <v>54</v>
      </c>
      <c r="O52" s="18">
        <v>9.5023148148148159E-3</v>
      </c>
      <c r="P52" s="17">
        <f>IF(O52=0,0,IF(O52&gt;=$Y$8,INDEX([1]Таблицы!$A$4:$A$103,MATCH(O52,[1]Таблицы!$C$4:$C$103,-1))))</f>
        <v>29</v>
      </c>
      <c r="Q52" s="19">
        <f t="shared" si="8"/>
        <v>169</v>
      </c>
      <c r="R52" s="20"/>
      <c r="S52" s="20">
        <f t="shared" si="9"/>
        <v>0</v>
      </c>
      <c r="T52" s="20"/>
      <c r="U52" s="20"/>
      <c r="Y52" s="24"/>
      <c r="Z52" s="24"/>
      <c r="AA52" s="24"/>
    </row>
    <row r="53" spans="1:27" ht="12" customHeight="1" x14ac:dyDescent="0.3">
      <c r="A53" s="11"/>
      <c r="B53" s="11" t="s">
        <v>33</v>
      </c>
      <c r="C53" s="11" t="s">
        <v>107</v>
      </c>
      <c r="D53" s="12">
        <v>3</v>
      </c>
      <c r="E53" s="13" t="s">
        <v>112</v>
      </c>
      <c r="F53" s="12">
        <v>3</v>
      </c>
      <c r="G53" s="12">
        <v>2005</v>
      </c>
      <c r="H53" s="14" t="s">
        <v>5</v>
      </c>
      <c r="I53" s="14" t="s">
        <v>36</v>
      </c>
      <c r="J53" s="15" t="s">
        <v>37</v>
      </c>
      <c r="K53" s="16">
        <v>76</v>
      </c>
      <c r="L53" s="17">
        <f>IF(K53=0,0,IF(K53&lt;=94,INDEX([1]Таблицы!$A$4:$A$103,MATCH(K53,[1]Таблицы!$H$4:$H$103,0))))</f>
        <v>76</v>
      </c>
      <c r="M53" s="16">
        <v>10</v>
      </c>
      <c r="N53" s="17">
        <f>IF(M53=0,0,IF(M53&lt;=45,INDEX([1]Таблицы!$A$4:$A$103,MATCH(M53,[1]Таблицы!$F$4:$F$103,1))))</f>
        <v>28</v>
      </c>
      <c r="O53" s="18">
        <v>7.7777777777777767E-3</v>
      </c>
      <c r="P53" s="17">
        <v>46</v>
      </c>
      <c r="Q53" s="19">
        <f t="shared" si="8"/>
        <v>150</v>
      </c>
      <c r="R53" s="20"/>
      <c r="S53" s="20">
        <f t="shared" si="9"/>
        <v>0</v>
      </c>
      <c r="T53" s="20"/>
      <c r="U53" s="20"/>
    </row>
    <row r="54" spans="1:27" ht="12" customHeight="1" x14ac:dyDescent="0.3">
      <c r="A54" s="11"/>
      <c r="B54" s="11" t="s">
        <v>33</v>
      </c>
      <c r="C54" s="11" t="s">
        <v>107</v>
      </c>
      <c r="D54" s="12">
        <v>4</v>
      </c>
      <c r="E54" s="13" t="s">
        <v>110</v>
      </c>
      <c r="F54" s="12">
        <v>3</v>
      </c>
      <c r="G54" s="12">
        <v>2005</v>
      </c>
      <c r="H54" s="14" t="s">
        <v>5</v>
      </c>
      <c r="I54" s="14" t="s">
        <v>36</v>
      </c>
      <c r="J54" s="15" t="s">
        <v>37</v>
      </c>
      <c r="K54" s="16">
        <v>80</v>
      </c>
      <c r="L54" s="17">
        <f>IF(K54=0,0,IF(K54&lt;=94,INDEX([1]Таблицы!$A$4:$A$103,MATCH(K54,[1]Таблицы!$H$4:$H$103,0))))</f>
        <v>80</v>
      </c>
      <c r="M54" s="16">
        <v>13</v>
      </c>
      <c r="N54" s="17">
        <f>IF(M54=0,0,IF(M54&lt;=45,INDEX([1]Таблицы!$A$4:$A$103,MATCH(M54,[1]Таблицы!$F$4:$F$103,1))))</f>
        <v>36</v>
      </c>
      <c r="O54" s="18">
        <v>9.2708333333333341E-3</v>
      </c>
      <c r="P54" s="17">
        <f>IF(O54=0,0,IF(O54&gt;=$Y$8,INDEX([1]Таблицы!$A$4:$A$103,MATCH(O54,[1]Таблицы!$C$4:$C$103,-1))))</f>
        <v>31</v>
      </c>
      <c r="Q54" s="19">
        <f t="shared" si="8"/>
        <v>147</v>
      </c>
      <c r="R54" s="20"/>
      <c r="S54" s="20">
        <f t="shared" si="9"/>
        <v>0</v>
      </c>
      <c r="T54" s="20"/>
      <c r="U54" s="20"/>
    </row>
    <row r="55" spans="1:27" ht="12" customHeight="1" x14ac:dyDescent="0.3">
      <c r="A55" s="11"/>
      <c r="B55" s="11" t="s">
        <v>33</v>
      </c>
      <c r="C55" s="11" t="s">
        <v>107</v>
      </c>
      <c r="D55" s="12">
        <v>5</v>
      </c>
      <c r="E55" s="13" t="s">
        <v>111</v>
      </c>
      <c r="F55" s="12" t="s">
        <v>46</v>
      </c>
      <c r="G55" s="12">
        <v>2005</v>
      </c>
      <c r="H55" s="14" t="s">
        <v>5</v>
      </c>
      <c r="I55" s="14" t="s">
        <v>36</v>
      </c>
      <c r="J55" s="15" t="s">
        <v>37</v>
      </c>
      <c r="K55" s="16">
        <v>67</v>
      </c>
      <c r="L55" s="17">
        <f>IF(K55=0,0,IF(K55&lt;=94,INDEX([1]Таблицы!$A$4:$A$103,MATCH(K55,[1]Таблицы!$H$4:$H$103,0))))</f>
        <v>67</v>
      </c>
      <c r="M55" s="16">
        <v>15</v>
      </c>
      <c r="N55" s="17">
        <f>IF(M55=0,0,IF(M55&lt;=45,INDEX([1]Таблицы!$A$4:$A$103,MATCH(M55,[1]Таблицы!$F$4:$F$103,1))))</f>
        <v>40</v>
      </c>
      <c r="O55" s="18">
        <v>8.3912037037037045E-3</v>
      </c>
      <c r="P55" s="17">
        <f>IF(O55=0,0,IF(O55&gt;=$Y$8,INDEX([1]Таблицы!$A$4:$A$103,MATCH(O55,[1]Таблицы!$C$4:$C$103,-1))))</f>
        <v>39</v>
      </c>
      <c r="Q55" s="19">
        <f t="shared" si="8"/>
        <v>146</v>
      </c>
      <c r="R55" s="20"/>
      <c r="S55" s="20">
        <f t="shared" si="9"/>
        <v>0</v>
      </c>
      <c r="T55" s="20"/>
      <c r="U55" s="20"/>
      <c r="V55" s="24"/>
      <c r="W55" s="24"/>
      <c r="X55" s="24"/>
      <c r="Y55" s="24"/>
      <c r="Z55" s="24"/>
      <c r="AA55" s="24"/>
    </row>
    <row r="56" spans="1:27" ht="12" customHeight="1" x14ac:dyDescent="0.3">
      <c r="A56" s="11"/>
      <c r="B56" s="11" t="s">
        <v>33</v>
      </c>
      <c r="C56" s="11" t="s">
        <v>107</v>
      </c>
      <c r="D56" s="12">
        <v>6</v>
      </c>
      <c r="E56" s="13" t="s">
        <v>113</v>
      </c>
      <c r="F56" s="12" t="s">
        <v>40</v>
      </c>
      <c r="G56" s="12">
        <v>2005</v>
      </c>
      <c r="H56" s="14" t="s">
        <v>5</v>
      </c>
      <c r="I56" s="14" t="s">
        <v>36</v>
      </c>
      <c r="J56" s="15" t="s">
        <v>51</v>
      </c>
      <c r="K56" s="16">
        <v>40</v>
      </c>
      <c r="L56" s="17">
        <f>IF(K56=0,0,IF(K56&lt;=94,INDEX([1]Таблицы!$A$4:$A$103,MATCH(K56,[1]Таблицы!$H$4:$H$103,0))))</f>
        <v>40</v>
      </c>
      <c r="M56" s="16">
        <v>7</v>
      </c>
      <c r="N56" s="17">
        <f>IF(M56=0,0,IF(M56&lt;=45,INDEX([1]Таблицы!$A$4:$A$103,MATCH(M56,[1]Таблицы!$F$4:$F$103,1))))</f>
        <v>19</v>
      </c>
      <c r="O56" s="18">
        <v>8.9467592592592585E-3</v>
      </c>
      <c r="P56" s="17">
        <f>IF(O56=0,0,IF(O56&gt;=$Y$8,INDEX([1]Таблицы!$A$4:$A$103,MATCH(O56,[1]Таблицы!$C$4:$C$103,-1))))</f>
        <v>34</v>
      </c>
      <c r="Q56" s="19">
        <f t="shared" si="8"/>
        <v>93</v>
      </c>
      <c r="R56" s="20"/>
      <c r="S56" s="20">
        <f t="shared" si="9"/>
        <v>0</v>
      </c>
      <c r="T56" s="20"/>
      <c r="U56" s="20"/>
      <c r="V56" s="24"/>
      <c r="W56" s="24"/>
      <c r="X56" s="24"/>
      <c r="Y56" s="24"/>
      <c r="Z56" s="24"/>
      <c r="AA56" s="24"/>
    </row>
    <row r="57" spans="1:27" ht="23.4" customHeight="1" x14ac:dyDescent="0.3">
      <c r="A57" s="45"/>
      <c r="B57" s="45"/>
      <c r="C57" s="45" t="s">
        <v>11</v>
      </c>
      <c r="D57" s="45" t="s">
        <v>12</v>
      </c>
      <c r="E57" s="45" t="s">
        <v>13</v>
      </c>
      <c r="F57" s="45" t="s">
        <v>14</v>
      </c>
      <c r="G57" s="45" t="s">
        <v>15</v>
      </c>
      <c r="H57" s="47" t="s">
        <v>16</v>
      </c>
      <c r="I57" s="47" t="s">
        <v>17</v>
      </c>
      <c r="J57" s="47" t="s">
        <v>18</v>
      </c>
      <c r="K57" s="52" t="s">
        <v>19</v>
      </c>
      <c r="L57" s="53"/>
      <c r="M57" s="52" t="s">
        <v>20</v>
      </c>
      <c r="N57" s="53"/>
      <c r="O57" s="52" t="s">
        <v>21</v>
      </c>
      <c r="P57" s="53"/>
      <c r="Q57" s="45" t="s">
        <v>22</v>
      </c>
      <c r="R57" s="57" t="s">
        <v>23</v>
      </c>
      <c r="S57" s="45" t="s">
        <v>24</v>
      </c>
      <c r="T57" s="56" t="s">
        <v>25</v>
      </c>
    </row>
    <row r="58" spans="1:27" ht="11.25" customHeight="1" x14ac:dyDescent="0.3">
      <c r="A58" s="46"/>
      <c r="B58" s="46"/>
      <c r="C58" s="46"/>
      <c r="D58" s="46"/>
      <c r="E58" s="46"/>
      <c r="F58" s="46"/>
      <c r="G58" s="46"/>
      <c r="H58" s="48"/>
      <c r="I58" s="48"/>
      <c r="J58" s="48"/>
      <c r="K58" s="5" t="s">
        <v>30</v>
      </c>
      <c r="L58" s="6" t="s">
        <v>31</v>
      </c>
      <c r="M58" s="5" t="s">
        <v>30</v>
      </c>
      <c r="N58" s="6" t="s">
        <v>31</v>
      </c>
      <c r="O58" s="5" t="s">
        <v>30</v>
      </c>
      <c r="P58" s="6" t="s">
        <v>31</v>
      </c>
      <c r="Q58" s="46"/>
      <c r="R58" s="58"/>
      <c r="S58" s="46"/>
      <c r="T58" s="56"/>
    </row>
    <row r="59" spans="1:27" ht="12" customHeight="1" x14ac:dyDescent="0.3">
      <c r="A59" s="11"/>
      <c r="B59" s="11" t="s">
        <v>33</v>
      </c>
      <c r="C59" s="11" t="s">
        <v>107</v>
      </c>
      <c r="D59" s="12">
        <v>7</v>
      </c>
      <c r="E59" s="13" t="s">
        <v>115</v>
      </c>
      <c r="F59" s="12" t="s">
        <v>40</v>
      </c>
      <c r="G59" s="12">
        <v>2005</v>
      </c>
      <c r="H59" s="14" t="s">
        <v>5</v>
      </c>
      <c r="I59" s="14" t="s">
        <v>36</v>
      </c>
      <c r="J59" s="15" t="s">
        <v>53</v>
      </c>
      <c r="K59" s="16">
        <v>16</v>
      </c>
      <c r="L59" s="17">
        <f>IF(K59=0,0,IF(K59&lt;=94,INDEX([1]Таблицы!$A$4:$A$103,MATCH(K59,[1]Таблицы!$H$4:$H$103,0))))</f>
        <v>16</v>
      </c>
      <c r="M59" s="16">
        <v>9</v>
      </c>
      <c r="N59" s="17">
        <f>IF(M59=0,0,IF(M59&lt;=45,INDEX([1]Таблицы!$A$4:$A$103,MATCH(M59,[1]Таблицы!$F$4:$F$103,1))))</f>
        <v>25</v>
      </c>
      <c r="O59" s="18">
        <v>8.0092592592592594E-3</v>
      </c>
      <c r="P59" s="17">
        <f>IF(O59=0,0,IF(O59&gt;=$Y$8,INDEX([1]Таблицы!$A$4:$A$103,MATCH(O59,[1]Таблицы!$C$4:$C$103,-1))))</f>
        <v>43</v>
      </c>
      <c r="Q59" s="19">
        <f t="shared" si="8"/>
        <v>84</v>
      </c>
      <c r="R59" s="20"/>
      <c r="S59" s="20">
        <f t="shared" si="9"/>
        <v>0</v>
      </c>
      <c r="T59" s="20"/>
      <c r="U59" s="20"/>
    </row>
    <row r="60" spans="1:27" ht="12" customHeight="1" x14ac:dyDescent="0.3">
      <c r="A60" s="11"/>
      <c r="B60" s="11" t="s">
        <v>33</v>
      </c>
      <c r="C60" s="11" t="s">
        <v>107</v>
      </c>
      <c r="D60" s="12">
        <v>8</v>
      </c>
      <c r="E60" s="13" t="s">
        <v>187</v>
      </c>
      <c r="F60" s="12" t="s">
        <v>40</v>
      </c>
      <c r="G60" s="12">
        <v>2005</v>
      </c>
      <c r="H60" s="14" t="s">
        <v>5</v>
      </c>
      <c r="I60" s="14" t="s">
        <v>36</v>
      </c>
      <c r="J60" s="15" t="s">
        <v>37</v>
      </c>
      <c r="K60" s="16">
        <v>38</v>
      </c>
      <c r="L60" s="17">
        <f>IF(K60=0,0,IF(K60&lt;=94,INDEX([1]Таблицы!$A$4:$A$103,MATCH(K60,[1]Таблицы!$H$4:$H$103,0))))</f>
        <v>38</v>
      </c>
      <c r="M60" s="16">
        <v>5</v>
      </c>
      <c r="N60" s="17">
        <f>IF(M60=0,0,IF(M60&lt;=45,INDEX([1]Таблицы!$A$4:$A$103,MATCH(M60,[1]Таблицы!$F$4:$F$103,1))))</f>
        <v>13</v>
      </c>
      <c r="O60" s="18">
        <v>1.0335648148148148E-2</v>
      </c>
      <c r="P60" s="17">
        <f>IF(O60=0,0,IF(O60&gt;=$Y$8,INDEX([1]Таблицы!$A$4:$A$103,MATCH(O60,[1]Таблицы!$C$4:$C$103,-1))))</f>
        <v>24</v>
      </c>
      <c r="Q60" s="19">
        <f t="shared" si="8"/>
        <v>75</v>
      </c>
      <c r="R60" s="20"/>
      <c r="S60" s="20">
        <f t="shared" si="9"/>
        <v>0</v>
      </c>
      <c r="T60" s="20"/>
      <c r="U60" s="20"/>
    </row>
    <row r="61" spans="1:27" ht="12" customHeight="1" x14ac:dyDescent="0.3">
      <c r="A61" s="11"/>
      <c r="B61" s="11" t="s">
        <v>33</v>
      </c>
      <c r="C61" s="11" t="s">
        <v>107</v>
      </c>
      <c r="D61" s="12">
        <v>9</v>
      </c>
      <c r="E61" s="13" t="s">
        <v>114</v>
      </c>
      <c r="F61" s="12" t="s">
        <v>40</v>
      </c>
      <c r="G61" s="12">
        <v>2005</v>
      </c>
      <c r="H61" s="14" t="s">
        <v>5</v>
      </c>
      <c r="I61" s="14" t="s">
        <v>36</v>
      </c>
      <c r="J61" s="15" t="s">
        <v>37</v>
      </c>
      <c r="K61" s="16">
        <v>25</v>
      </c>
      <c r="L61" s="17">
        <f>IF(K61=0,0,IF(K61&lt;=94,INDEX([1]Таблицы!$A$4:$A$103,MATCH(K61,[1]Таблицы!$H$4:$H$103,0))))</f>
        <v>25</v>
      </c>
      <c r="M61" s="16">
        <v>9</v>
      </c>
      <c r="N61" s="17">
        <f>IF(M61=0,0,IF(M61&lt;=45,INDEX([1]Таблицы!$A$4:$A$103,MATCH(M61,[1]Таблицы!$F$4:$F$103,1))))</f>
        <v>25</v>
      </c>
      <c r="O61" s="18">
        <v>1.5057870370370369E-2</v>
      </c>
      <c r="P61" s="17">
        <f>IF(O61=0,0,IF(O61&gt;=$Y$8,INDEX([1]Таблицы!$A$4:$A$103,MATCH(O61,[1]Таблицы!$C$4:$C$103,-1))))</f>
        <v>7</v>
      </c>
      <c r="Q61" s="19">
        <f t="shared" si="8"/>
        <v>57</v>
      </c>
      <c r="R61" s="20"/>
      <c r="S61" s="20">
        <f t="shared" si="9"/>
        <v>0</v>
      </c>
      <c r="T61" s="20"/>
      <c r="U61" s="20"/>
    </row>
    <row r="62" spans="1:27" s="24" customFormat="1" ht="12" customHeight="1" x14ac:dyDescent="0.3">
      <c r="A62" s="11"/>
      <c r="B62" s="11" t="s">
        <v>33</v>
      </c>
      <c r="C62" s="11" t="s">
        <v>107</v>
      </c>
      <c r="D62" s="12">
        <v>10</v>
      </c>
      <c r="E62" s="13" t="s">
        <v>119</v>
      </c>
      <c r="F62" s="12" t="s">
        <v>40</v>
      </c>
      <c r="G62" s="12">
        <v>2005</v>
      </c>
      <c r="H62" s="14" t="s">
        <v>5</v>
      </c>
      <c r="I62" s="14" t="s">
        <v>36</v>
      </c>
      <c r="J62" s="15" t="s">
        <v>53</v>
      </c>
      <c r="K62" s="22">
        <v>2</v>
      </c>
      <c r="L62" s="17">
        <f>IF(K62=0,0,IF(K62&lt;=94,INDEX([1]Таблицы!$A$4:$A$103,MATCH(K62,[1]Таблицы!$H$4:$H$103,0))))</f>
        <v>2</v>
      </c>
      <c r="M62" s="22">
        <v>6</v>
      </c>
      <c r="N62" s="17">
        <f>IF(M62=0,0,IF(M62&lt;=45,INDEX([1]Таблицы!$A$4:$A$103,MATCH(M62,[1]Таблицы!$F$4:$F$103,1))))</f>
        <v>16</v>
      </c>
      <c r="O62" s="18">
        <v>9.0046296296296298E-3</v>
      </c>
      <c r="P62" s="17">
        <f>IF(O62=0,0,IF(O62&gt;=$Y$8,INDEX([1]Таблицы!$A$4:$A$103,MATCH(O62,[1]Таблицы!$C$4:$C$103,-1))))</f>
        <v>34</v>
      </c>
      <c r="Q62" s="19">
        <f t="shared" si="8"/>
        <v>52</v>
      </c>
      <c r="R62" s="20"/>
      <c r="S62" s="20">
        <f t="shared" si="9"/>
        <v>0</v>
      </c>
      <c r="T62" s="20"/>
      <c r="U62" s="20"/>
      <c r="V62"/>
      <c r="W62"/>
      <c r="X62"/>
      <c r="Y62"/>
      <c r="Z62"/>
      <c r="AA62"/>
    </row>
    <row r="63" spans="1:27" s="24" customFormat="1" ht="12" customHeight="1" x14ac:dyDescent="0.3">
      <c r="A63" s="11"/>
      <c r="B63" s="11" t="s">
        <v>33</v>
      </c>
      <c r="C63" s="11" t="s">
        <v>107</v>
      </c>
      <c r="D63" s="12">
        <v>11</v>
      </c>
      <c r="E63" s="13" t="s">
        <v>120</v>
      </c>
      <c r="F63" s="12" t="s">
        <v>40</v>
      </c>
      <c r="G63" s="12">
        <v>2007</v>
      </c>
      <c r="H63" s="14" t="s">
        <v>5</v>
      </c>
      <c r="I63" s="14" t="s">
        <v>36</v>
      </c>
      <c r="J63" s="15" t="s">
        <v>37</v>
      </c>
      <c r="K63" s="16">
        <v>5</v>
      </c>
      <c r="L63" s="17">
        <f>IF(K63=0,0,IF(K63&lt;=94,INDEX([1]Таблицы!$A$4:$A$103,MATCH(K63,[1]Таблицы!$H$4:$H$103,0))))</f>
        <v>5</v>
      </c>
      <c r="M63" s="16">
        <v>3</v>
      </c>
      <c r="N63" s="17">
        <f>IF(M63=0,0,IF(M63&lt;=45,INDEX([1]Таблицы!$A$4:$A$103,MATCH(M63,[1]Таблицы!$F$4:$F$103,1))))</f>
        <v>7</v>
      </c>
      <c r="O63" s="18">
        <v>1.6689814814814817E-2</v>
      </c>
      <c r="P63" s="17">
        <f>IF(O63=0,0,IF(O63&gt;=$Y$8,INDEX([1]Таблицы!$A$4:$A$103,MATCH(O63,[1]Таблицы!$C$4:$C$103,-1))))</f>
        <v>3</v>
      </c>
      <c r="Q63" s="19">
        <f t="shared" si="8"/>
        <v>15</v>
      </c>
      <c r="R63" s="20"/>
      <c r="S63" s="20">
        <f t="shared" si="9"/>
        <v>0</v>
      </c>
      <c r="T63" s="20"/>
      <c r="U63" s="20"/>
      <c r="V63"/>
      <c r="W63"/>
      <c r="X63"/>
      <c r="Y63"/>
      <c r="Z63"/>
      <c r="AA63"/>
    </row>
    <row r="64" spans="1:27" s="24" customFormat="1" ht="12" customHeight="1" x14ac:dyDescent="0.3">
      <c r="A64" s="11"/>
      <c r="B64" s="11" t="s">
        <v>33</v>
      </c>
      <c r="C64" s="11" t="s">
        <v>107</v>
      </c>
      <c r="D64" s="12" t="s">
        <v>116</v>
      </c>
      <c r="E64" s="13" t="s">
        <v>117</v>
      </c>
      <c r="F64" s="12" t="s">
        <v>40</v>
      </c>
      <c r="G64" s="12">
        <v>2009</v>
      </c>
      <c r="H64" s="14" t="s">
        <v>5</v>
      </c>
      <c r="I64" s="14" t="s">
        <v>36</v>
      </c>
      <c r="J64" s="15" t="s">
        <v>37</v>
      </c>
      <c r="K64" s="22">
        <v>35</v>
      </c>
      <c r="L64" s="17">
        <f>IF(K64=0,0,IF(K64&lt;=94,INDEX([1]Таблицы!$A$4:$A$103,MATCH(K64,[1]Таблицы!$H$4:$H$103,0))))</f>
        <v>35</v>
      </c>
      <c r="M64" s="22">
        <v>0</v>
      </c>
      <c r="N64" s="17">
        <f>IF(M64=0,0,IF(M64&lt;=45,INDEX([1]Таблицы!$A$4:$A$103,MATCH(M64,[1]Таблицы!$F$4:$F$103,1))))</f>
        <v>0</v>
      </c>
      <c r="O64" s="18">
        <v>1.136574074074074E-2</v>
      </c>
      <c r="P64" s="17">
        <f>IF(O64=0,0,IF(O64&gt;=$Y$8,INDEX([1]Таблицы!$A$4:$A$103,MATCH(O64,[1]Таблицы!$C$4:$C$103,-1))))</f>
        <v>18</v>
      </c>
      <c r="Q64" s="19">
        <f t="shared" si="8"/>
        <v>53</v>
      </c>
      <c r="R64" s="20"/>
      <c r="S64" s="20">
        <f t="shared" si="9"/>
        <v>0</v>
      </c>
      <c r="T64" s="20"/>
      <c r="U64" s="20"/>
      <c r="V64"/>
      <c r="W64"/>
      <c r="X64"/>
      <c r="Y64"/>
      <c r="Z64"/>
      <c r="AA64"/>
    </row>
    <row r="65" spans="1:27" s="24" customFormat="1" ht="12" customHeight="1" x14ac:dyDescent="0.3">
      <c r="A65" s="11"/>
      <c r="B65" s="11" t="s">
        <v>33</v>
      </c>
      <c r="C65" s="11" t="s">
        <v>107</v>
      </c>
      <c r="D65" s="12" t="s">
        <v>116</v>
      </c>
      <c r="E65" s="13" t="s">
        <v>118</v>
      </c>
      <c r="F65" s="12" t="s">
        <v>40</v>
      </c>
      <c r="G65" s="12">
        <v>2008</v>
      </c>
      <c r="H65" s="14" t="s">
        <v>5</v>
      </c>
      <c r="I65" s="14" t="s">
        <v>36</v>
      </c>
      <c r="J65" s="15" t="s">
        <v>37</v>
      </c>
      <c r="K65" s="22">
        <v>11</v>
      </c>
      <c r="L65" s="17">
        <f>IF(K65=0,0,IF(K65&lt;=94,INDEX([1]Таблицы!$A$4:$A$103,MATCH(K65,[1]Таблицы!$H$4:$H$103,0))))</f>
        <v>11</v>
      </c>
      <c r="M65" s="22">
        <v>4</v>
      </c>
      <c r="N65" s="17">
        <f>IF(M65=0,0,IF(M65&lt;=45,INDEX([1]Таблицы!$A$4:$A$103,MATCH(M65,[1]Таблицы!$F$4:$F$103,1))))</f>
        <v>10</v>
      </c>
      <c r="O65" s="18">
        <v>1.252314814814815E-2</v>
      </c>
      <c r="P65" s="17">
        <f>IF(O65=0,0,IF(O65&gt;=$Y$8,INDEX([1]Таблицы!$A$4:$A$103,MATCH(O65,[1]Таблицы!$C$4:$C$103,-1))))</f>
        <v>14</v>
      </c>
      <c r="Q65" s="19">
        <f t="shared" si="8"/>
        <v>35</v>
      </c>
      <c r="R65" s="20"/>
      <c r="S65" s="20">
        <f t="shared" si="9"/>
        <v>0</v>
      </c>
      <c r="T65" s="20"/>
      <c r="U65" s="20"/>
      <c r="V65"/>
      <c r="W65"/>
      <c r="X65"/>
      <c r="Y65"/>
      <c r="Z65"/>
      <c r="AA65"/>
    </row>
    <row r="66" spans="1:27" ht="13.95" customHeight="1" x14ac:dyDescent="0.3">
      <c r="A66" s="9"/>
      <c r="B66" s="9"/>
      <c r="C66" s="9"/>
      <c r="D66" s="49" t="s">
        <v>121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1"/>
      <c r="U66" s="10"/>
    </row>
    <row r="67" spans="1:27" ht="12" customHeight="1" x14ac:dyDescent="0.3">
      <c r="A67" s="11"/>
      <c r="B67" s="11" t="s">
        <v>33</v>
      </c>
      <c r="C67" s="11" t="s">
        <v>122</v>
      </c>
      <c r="D67" s="12">
        <v>1</v>
      </c>
      <c r="E67" s="13" t="s">
        <v>125</v>
      </c>
      <c r="F67" s="12">
        <v>2</v>
      </c>
      <c r="G67" s="12">
        <v>2003</v>
      </c>
      <c r="H67" s="14" t="s">
        <v>5</v>
      </c>
      <c r="I67" s="14" t="s">
        <v>36</v>
      </c>
      <c r="J67" s="15" t="s">
        <v>37</v>
      </c>
      <c r="K67" s="16">
        <v>67</v>
      </c>
      <c r="L67" s="17">
        <f>IF(K67=0,0,IF(K67&lt;=94,INDEX([1]Таблицы!$A$4:$A$103,MATCH(K67,[1]Таблицы!$H$4:$H$103,0))))</f>
        <v>67</v>
      </c>
      <c r="M67" s="16">
        <v>30</v>
      </c>
      <c r="N67" s="17">
        <f>IF(M67=0,0,IF(M67&lt;=45,INDEX([1]Таблицы!$A$4:$A$103,MATCH(M67,[1]Таблицы!$F$4:$F$103,1))))</f>
        <v>70</v>
      </c>
      <c r="O67" s="18">
        <v>1.0949074074074075E-2</v>
      </c>
      <c r="P67" s="17">
        <f>IF(O67=0,0,IF(O67&gt;=$Z$8,INDEX([1]Таблицы!$A$4:$A$103,MATCH(O67,[1]Таблицы!$D$4:$D$103,-1))))</f>
        <v>67</v>
      </c>
      <c r="Q67" s="19">
        <f t="shared" ref="Q67:Q81" si="10">SUM(L67,N67,P67)</f>
        <v>204</v>
      </c>
      <c r="R67" s="20"/>
      <c r="S67" s="20">
        <f t="shared" ref="S67:S81" si="11">INT(R67*Q67)</f>
        <v>0</v>
      </c>
      <c r="T67" s="20"/>
      <c r="U67" s="20"/>
      <c r="V67" s="24"/>
      <c r="W67" s="24"/>
      <c r="X67" s="24"/>
      <c r="Y67" s="24"/>
      <c r="Z67" s="24"/>
      <c r="AA67" s="24"/>
    </row>
    <row r="68" spans="1:27" ht="12" customHeight="1" x14ac:dyDescent="0.3">
      <c r="A68" s="11"/>
      <c r="B68" s="11" t="s">
        <v>33</v>
      </c>
      <c r="C68" s="11" t="s">
        <v>122</v>
      </c>
      <c r="D68" s="12">
        <v>2</v>
      </c>
      <c r="E68" s="13" t="s">
        <v>124</v>
      </c>
      <c r="F68" s="12">
        <v>2</v>
      </c>
      <c r="G68" s="12">
        <v>2003</v>
      </c>
      <c r="H68" s="14" t="s">
        <v>5</v>
      </c>
      <c r="I68" s="14" t="s">
        <v>36</v>
      </c>
      <c r="J68" s="15" t="s">
        <v>37</v>
      </c>
      <c r="K68" s="16">
        <v>82</v>
      </c>
      <c r="L68" s="17">
        <f>IF(K68=0,0,IF(K68&lt;=94,INDEX([1]Таблицы!$A$4:$A$103,MATCH(K68,[1]Таблицы!$H$4:$H$103,0))))</f>
        <v>82</v>
      </c>
      <c r="M68" s="16">
        <v>22</v>
      </c>
      <c r="N68" s="17">
        <f>IF(M68=0,0,IF(M68&lt;=45,INDEX([1]Таблицы!$A$4:$A$103,MATCH(M68,[1]Таблицы!$F$4:$F$103,1))))</f>
        <v>54</v>
      </c>
      <c r="O68" s="18">
        <v>1.091435185185185E-2</v>
      </c>
      <c r="P68" s="17">
        <f>IF(O68=0,0,IF(O68&gt;=$Z$8,INDEX([1]Таблицы!$A$4:$A$103,MATCH(O68,[1]Таблицы!$D$4:$D$103,-1))))</f>
        <v>67</v>
      </c>
      <c r="Q68" s="19">
        <f t="shared" si="10"/>
        <v>203</v>
      </c>
      <c r="R68" s="20"/>
      <c r="S68" s="20">
        <f t="shared" si="11"/>
        <v>0</v>
      </c>
      <c r="T68" s="20"/>
      <c r="U68" s="20"/>
    </row>
    <row r="69" spans="1:27" ht="12" customHeight="1" x14ac:dyDescent="0.3">
      <c r="A69" s="11"/>
      <c r="B69" s="11" t="s">
        <v>33</v>
      </c>
      <c r="C69" s="11" t="s">
        <v>122</v>
      </c>
      <c r="D69" s="12">
        <v>3</v>
      </c>
      <c r="E69" s="13" t="s">
        <v>123</v>
      </c>
      <c r="F69" s="12">
        <v>2</v>
      </c>
      <c r="G69" s="12">
        <v>2004</v>
      </c>
      <c r="H69" s="14" t="s">
        <v>5</v>
      </c>
      <c r="I69" s="14" t="s">
        <v>36</v>
      </c>
      <c r="J69" s="15" t="s">
        <v>37</v>
      </c>
      <c r="K69" s="16">
        <v>84</v>
      </c>
      <c r="L69" s="17">
        <f>IF(K69=0,0,IF(K69&lt;=94,INDEX([1]Таблицы!$A$4:$A$103,MATCH(K69,[1]Таблицы!$H$4:$H$103,0))))</f>
        <v>84</v>
      </c>
      <c r="M69" s="16">
        <v>23</v>
      </c>
      <c r="N69" s="17">
        <f>IF(M69=0,0,IF(M69&lt;=45,INDEX([1]Таблицы!$A$4:$A$103,MATCH(M69,[1]Таблицы!$F$4:$F$103,1))))</f>
        <v>56</v>
      </c>
      <c r="O69" s="18">
        <v>1.1701388888888891E-2</v>
      </c>
      <c r="P69" s="17">
        <f>IF(O69=0,0,IF(O69&gt;=$Z$8,INDEX([1]Таблицы!$A$4:$A$103,MATCH(O69,[1]Таблицы!$D$4:$D$103,-1))))</f>
        <v>58</v>
      </c>
      <c r="Q69" s="19">
        <f t="shared" si="10"/>
        <v>198</v>
      </c>
      <c r="R69" s="20"/>
      <c r="S69" s="20">
        <f t="shared" si="11"/>
        <v>0</v>
      </c>
      <c r="T69" s="20"/>
      <c r="U69" s="20"/>
    </row>
    <row r="70" spans="1:27" ht="12" customHeight="1" x14ac:dyDescent="0.3">
      <c r="A70" s="25"/>
      <c r="B70" s="25" t="s">
        <v>33</v>
      </c>
      <c r="C70" s="25" t="s">
        <v>122</v>
      </c>
      <c r="D70" s="12">
        <v>4</v>
      </c>
      <c r="E70" s="13" t="s">
        <v>127</v>
      </c>
      <c r="F70" s="26">
        <v>3</v>
      </c>
      <c r="G70" s="26">
        <v>2003</v>
      </c>
      <c r="H70" s="31" t="s">
        <v>59</v>
      </c>
      <c r="I70" s="31" t="s">
        <v>60</v>
      </c>
      <c r="J70" s="32" t="s">
        <v>61</v>
      </c>
      <c r="K70" s="33">
        <v>67</v>
      </c>
      <c r="L70" s="28">
        <f>IF(K70=0,0,IF(K70&lt;=94,INDEX([1]Таблицы!$A$4:$A$103,MATCH(K70,[1]Таблицы!$H$4:$H$103,0))))</f>
        <v>67</v>
      </c>
      <c r="M70" s="33">
        <v>16</v>
      </c>
      <c r="N70" s="17">
        <f>IF(M70=0,0,IF(M70&lt;=45,INDEX([1]Таблицы!$A$4:$A$103,MATCH(M70,[1]Таблицы!$F$4:$F$103,1))))</f>
        <v>42</v>
      </c>
      <c r="O70" s="18">
        <v>1.0960648148148148E-2</v>
      </c>
      <c r="P70" s="17">
        <f>IF(O70=0,0,IF(O70&gt;=$Z$8,INDEX([1]Таблицы!$A$4:$A$103,MATCH(O70,[1]Таблицы!$D$4:$D$103,-1))))</f>
        <v>67</v>
      </c>
      <c r="Q70" s="29">
        <f t="shared" si="10"/>
        <v>176</v>
      </c>
      <c r="R70" s="30"/>
      <c r="S70" s="30">
        <f t="shared" si="11"/>
        <v>0</v>
      </c>
      <c r="T70" s="30"/>
      <c r="U70" s="30"/>
      <c r="V70" s="24"/>
      <c r="W70" s="24"/>
      <c r="X70" s="24"/>
    </row>
    <row r="71" spans="1:27" ht="12" customHeight="1" x14ac:dyDescent="0.3">
      <c r="A71" s="11"/>
      <c r="B71" s="11" t="s">
        <v>33</v>
      </c>
      <c r="C71" s="11" t="s">
        <v>122</v>
      </c>
      <c r="D71" s="12">
        <v>5</v>
      </c>
      <c r="E71" s="13" t="s">
        <v>126</v>
      </c>
      <c r="F71" s="12">
        <v>3</v>
      </c>
      <c r="G71" s="12">
        <v>2003</v>
      </c>
      <c r="H71" s="14" t="s">
        <v>5</v>
      </c>
      <c r="I71" s="14" t="s">
        <v>36</v>
      </c>
      <c r="J71" s="15" t="s">
        <v>37</v>
      </c>
      <c r="K71" s="16">
        <v>84</v>
      </c>
      <c r="L71" s="17">
        <f>IF(K71=0,0,IF(K71&lt;=94,INDEX([1]Таблицы!$A$4:$A$103,MATCH(K71,[1]Таблицы!$H$4:$H$103,0))))</f>
        <v>84</v>
      </c>
      <c r="M71" s="16">
        <v>18</v>
      </c>
      <c r="N71" s="17">
        <f>IF(M71=0,0,IF(M71&lt;=45,INDEX([1]Таблицы!$A$4:$A$103,MATCH(M71,[1]Таблицы!$F$4:$F$103,1))))</f>
        <v>46</v>
      </c>
      <c r="O71" s="18">
        <v>1.4328703703703703E-2</v>
      </c>
      <c r="P71" s="17">
        <f>IF(O71=0,0,IF(O71&gt;=$Z$8,INDEX([1]Таблицы!$A$4:$A$103,MATCH(O71,[1]Таблицы!$D$4:$D$103,-1))))</f>
        <v>37</v>
      </c>
      <c r="Q71" s="19">
        <f t="shared" si="10"/>
        <v>167</v>
      </c>
      <c r="R71" s="20"/>
      <c r="S71" s="20">
        <f t="shared" si="11"/>
        <v>0</v>
      </c>
      <c r="T71" s="20"/>
      <c r="U71" s="20"/>
      <c r="V71" s="24"/>
      <c r="W71" s="24"/>
      <c r="X71" s="24"/>
      <c r="Y71" s="24"/>
      <c r="Z71" s="24"/>
      <c r="AA71" s="24"/>
    </row>
    <row r="72" spans="1:27" ht="12" customHeight="1" x14ac:dyDescent="0.3">
      <c r="A72" s="11"/>
      <c r="B72" s="11" t="s">
        <v>33</v>
      </c>
      <c r="C72" s="11" t="s">
        <v>122</v>
      </c>
      <c r="D72" s="12">
        <v>6</v>
      </c>
      <c r="E72" s="13" t="s">
        <v>128</v>
      </c>
      <c r="F72" s="12" t="s">
        <v>129</v>
      </c>
      <c r="G72" s="12">
        <v>2003</v>
      </c>
      <c r="H72" s="14" t="s">
        <v>5</v>
      </c>
      <c r="I72" s="14" t="s">
        <v>36</v>
      </c>
      <c r="J72" s="15" t="s">
        <v>82</v>
      </c>
      <c r="K72" s="16">
        <v>59</v>
      </c>
      <c r="L72" s="17">
        <f>IF(K72=0,0,IF(K72&lt;=94,INDEX([1]Таблицы!$A$4:$A$103,MATCH(K72,[1]Таблицы!$H$4:$H$103,0))))</f>
        <v>59</v>
      </c>
      <c r="M72" s="16">
        <v>18</v>
      </c>
      <c r="N72" s="17">
        <f>IF(M72=0,0,IF(M72&lt;=45,INDEX([1]Таблицы!$A$4:$A$103,MATCH(M72,[1]Таблицы!$F$4:$F$103,1))))</f>
        <v>46</v>
      </c>
      <c r="O72" s="18">
        <v>1.2141203703703704E-2</v>
      </c>
      <c r="P72" s="17">
        <f>IF(O72=0,0,IF(O72&gt;=$Z$8,INDEX([1]Таблицы!$A$4:$A$103,MATCH(O72,[1]Таблицы!$D$4:$D$103,-1))))</f>
        <v>53</v>
      </c>
      <c r="Q72" s="19">
        <f t="shared" si="10"/>
        <v>158</v>
      </c>
      <c r="R72" s="20"/>
      <c r="S72" s="20">
        <f t="shared" si="11"/>
        <v>0</v>
      </c>
      <c r="T72" s="20"/>
      <c r="U72" s="20"/>
    </row>
    <row r="73" spans="1:27" ht="12" customHeight="1" x14ac:dyDescent="0.3">
      <c r="A73" s="11"/>
      <c r="B73" s="11" t="s">
        <v>33</v>
      </c>
      <c r="C73" s="11" t="s">
        <v>122</v>
      </c>
      <c r="D73" s="12">
        <v>7</v>
      </c>
      <c r="E73" s="13" t="s">
        <v>131</v>
      </c>
      <c r="F73" s="12" t="s">
        <v>46</v>
      </c>
      <c r="G73" s="12">
        <v>2004</v>
      </c>
      <c r="H73" s="14" t="s">
        <v>5</v>
      </c>
      <c r="I73" s="14" t="s">
        <v>36</v>
      </c>
      <c r="J73" s="15" t="s">
        <v>37</v>
      </c>
      <c r="K73" s="16">
        <v>61</v>
      </c>
      <c r="L73" s="17">
        <f>IF(K73=0,0,IF(K73&lt;=94,INDEX([1]Таблицы!$A$4:$A$103,MATCH(K73,[1]Таблицы!$H$4:$H$103,0))))</f>
        <v>61</v>
      </c>
      <c r="M73" s="16">
        <v>14</v>
      </c>
      <c r="N73" s="17">
        <f>IF(M73=0,0,IF(M73&lt;=45,INDEX([1]Таблицы!$A$4:$A$103,MATCH(M73,[1]Таблицы!$F$4:$F$103,1))))</f>
        <v>38</v>
      </c>
      <c r="O73" s="18">
        <v>1.2812499999999999E-2</v>
      </c>
      <c r="P73" s="17">
        <f>IF(O73=0,0,IF(O73&gt;=$Z$8,INDEX([1]Таблицы!$A$4:$A$103,MATCH(O73,[1]Таблицы!$D$4:$D$103,-1))))</f>
        <v>47</v>
      </c>
      <c r="Q73" s="19">
        <f t="shared" si="10"/>
        <v>146</v>
      </c>
      <c r="R73" s="20"/>
      <c r="S73" s="20">
        <f t="shared" si="11"/>
        <v>0</v>
      </c>
      <c r="T73" s="20"/>
      <c r="U73" s="20"/>
      <c r="Y73" s="24"/>
      <c r="Z73" s="24"/>
      <c r="AA73" s="24"/>
    </row>
    <row r="74" spans="1:27" ht="12" customHeight="1" x14ac:dyDescent="0.3">
      <c r="A74" s="11"/>
      <c r="B74" s="11" t="s">
        <v>33</v>
      </c>
      <c r="C74" s="11" t="s">
        <v>122</v>
      </c>
      <c r="D74" s="12">
        <v>8</v>
      </c>
      <c r="E74" s="13" t="s">
        <v>130</v>
      </c>
      <c r="F74" s="12" t="s">
        <v>40</v>
      </c>
      <c r="G74" s="12">
        <v>2003</v>
      </c>
      <c r="H74" s="14" t="s">
        <v>5</v>
      </c>
      <c r="I74" s="14" t="s">
        <v>36</v>
      </c>
      <c r="J74" s="15" t="s">
        <v>37</v>
      </c>
      <c r="K74" s="16">
        <v>69</v>
      </c>
      <c r="L74" s="17">
        <f>IF(K74=0,0,IF(K74&lt;=94,INDEX([1]Таблицы!$A$4:$A$103,MATCH(K74,[1]Таблицы!$H$4:$H$103,0))))</f>
        <v>69</v>
      </c>
      <c r="M74" s="16">
        <v>13</v>
      </c>
      <c r="N74" s="17">
        <f>IF(M74=0,0,IF(M74&lt;=45,INDEX([1]Таблицы!$A$4:$A$103,MATCH(M74,[1]Таблицы!$F$4:$F$103,1))))</f>
        <v>36</v>
      </c>
      <c r="O74" s="18">
        <v>1.4479166666666668E-2</v>
      </c>
      <c r="P74" s="17">
        <f>IF(O74=0,0,IF(O74&gt;=$Z$8,INDEX([1]Таблицы!$A$4:$A$103,MATCH(O74,[1]Таблицы!$D$4:$D$103,-1))))</f>
        <v>36</v>
      </c>
      <c r="Q74" s="19">
        <f t="shared" si="10"/>
        <v>141</v>
      </c>
      <c r="R74" s="20"/>
      <c r="S74" s="20">
        <f t="shared" si="11"/>
        <v>0</v>
      </c>
      <c r="T74" s="20"/>
      <c r="U74" s="20"/>
      <c r="Y74" s="24"/>
      <c r="Z74" s="24"/>
      <c r="AA74" s="24"/>
    </row>
    <row r="75" spans="1:27" s="24" customFormat="1" ht="12" customHeight="1" x14ac:dyDescent="0.3">
      <c r="A75" s="11"/>
      <c r="B75" s="11" t="s">
        <v>33</v>
      </c>
      <c r="C75" s="11" t="s">
        <v>122</v>
      </c>
      <c r="D75" s="12">
        <v>9</v>
      </c>
      <c r="E75" s="13" t="s">
        <v>132</v>
      </c>
      <c r="F75" s="12">
        <v>3</v>
      </c>
      <c r="G75" s="12">
        <v>2003</v>
      </c>
      <c r="H75" s="14" t="s">
        <v>5</v>
      </c>
      <c r="I75" s="14" t="s">
        <v>36</v>
      </c>
      <c r="J75" s="15" t="s">
        <v>37</v>
      </c>
      <c r="K75" s="22">
        <v>46</v>
      </c>
      <c r="L75" s="17">
        <f>IF(K75=0,0,IF(K75&lt;=94,INDEX([1]Таблицы!$A$4:$A$103,MATCH(K75,[1]Таблицы!$H$4:$H$103,0))))</f>
        <v>46</v>
      </c>
      <c r="M75" s="22">
        <v>19</v>
      </c>
      <c r="N75" s="17">
        <f>IF(M75=0,0,IF(M75&lt;=45,INDEX([1]Таблицы!$A$4:$A$103,MATCH(M75,[1]Таблицы!$F$4:$F$103,1))))</f>
        <v>48</v>
      </c>
      <c r="O75" s="18">
        <v>1.3680555555555555E-2</v>
      </c>
      <c r="P75" s="17">
        <f>IF(O75=0,0,IF(O75&gt;=$Z$8,INDEX([1]Таблицы!$A$4:$A$103,MATCH(O75,[1]Таблицы!$D$4:$D$103,-1))))</f>
        <v>41</v>
      </c>
      <c r="Q75" s="19">
        <f t="shared" si="10"/>
        <v>135</v>
      </c>
      <c r="R75" s="20"/>
      <c r="S75" s="20">
        <f t="shared" si="11"/>
        <v>0</v>
      </c>
      <c r="T75" s="20"/>
      <c r="U75" s="20"/>
      <c r="Y75"/>
      <c r="Z75"/>
      <c r="AA75"/>
    </row>
    <row r="76" spans="1:27" s="24" customFormat="1" ht="12" customHeight="1" x14ac:dyDescent="0.3">
      <c r="A76" s="11"/>
      <c r="B76" s="11" t="s">
        <v>33</v>
      </c>
      <c r="C76" s="11" t="s">
        <v>122</v>
      </c>
      <c r="D76" s="12">
        <v>10</v>
      </c>
      <c r="E76" s="13" t="s">
        <v>134</v>
      </c>
      <c r="F76" s="12" t="s">
        <v>40</v>
      </c>
      <c r="G76" s="12">
        <v>2003</v>
      </c>
      <c r="H76" s="14" t="s">
        <v>5</v>
      </c>
      <c r="I76" s="14" t="s">
        <v>36</v>
      </c>
      <c r="J76" s="15" t="s">
        <v>51</v>
      </c>
      <c r="K76" s="22">
        <v>49</v>
      </c>
      <c r="L76" s="17">
        <f>IF(K76=0,0,IF(K76&lt;=94,INDEX([1]Таблицы!$A$4:$A$103,MATCH(K76,[1]Таблицы!$H$4:$H$103,0))))</f>
        <v>49</v>
      </c>
      <c r="M76" s="22">
        <v>14</v>
      </c>
      <c r="N76" s="17">
        <f>IF(M76=0,0,IF(M76&lt;=45,INDEX([1]Таблицы!$A$4:$A$103,MATCH(M76,[1]Таблицы!$F$4:$F$103,1))))</f>
        <v>38</v>
      </c>
      <c r="O76" s="18">
        <v>1.2870370370370372E-2</v>
      </c>
      <c r="P76" s="17">
        <f>IF(O76=0,0,IF(O76&gt;=$Z$8,INDEX([1]Таблицы!$A$4:$A$103,MATCH(O76,[1]Таблицы!$D$4:$D$103,-1))))</f>
        <v>46</v>
      </c>
      <c r="Q76" s="19">
        <f t="shared" si="10"/>
        <v>133</v>
      </c>
      <c r="R76" s="20"/>
      <c r="S76" s="20">
        <f t="shared" si="11"/>
        <v>0</v>
      </c>
      <c r="T76" s="20"/>
      <c r="U76" s="20"/>
      <c r="V76"/>
      <c r="W76"/>
      <c r="X76"/>
      <c r="Y76"/>
      <c r="Z76"/>
      <c r="AA76"/>
    </row>
    <row r="77" spans="1:27" ht="12" customHeight="1" x14ac:dyDescent="0.3">
      <c r="A77" s="11"/>
      <c r="B77" s="11" t="s">
        <v>33</v>
      </c>
      <c r="C77" s="11" t="s">
        <v>122</v>
      </c>
      <c r="D77" s="12">
        <v>11</v>
      </c>
      <c r="E77" s="13" t="s">
        <v>133</v>
      </c>
      <c r="F77" s="12" t="s">
        <v>40</v>
      </c>
      <c r="G77" s="12">
        <v>2003</v>
      </c>
      <c r="H77" s="14" t="s">
        <v>5</v>
      </c>
      <c r="I77" s="14" t="s">
        <v>36</v>
      </c>
      <c r="J77" s="15" t="s">
        <v>51</v>
      </c>
      <c r="K77" s="16">
        <v>51</v>
      </c>
      <c r="L77" s="17">
        <f>IF(K77=0,0,IF(K77&lt;=94,INDEX([1]Таблицы!$A$4:$A$103,MATCH(K77,[1]Таблицы!$H$4:$H$103,0))))</f>
        <v>51</v>
      </c>
      <c r="M77" s="16">
        <v>15</v>
      </c>
      <c r="N77" s="17">
        <f>IF(M77=0,0,IF(M77&lt;=45,INDEX([1]Таблицы!$A$4:$A$103,MATCH(M77,[1]Таблицы!$F$4:$F$103,1))))</f>
        <v>40</v>
      </c>
      <c r="O77" s="18" t="s">
        <v>188</v>
      </c>
      <c r="P77" s="17">
        <v>0</v>
      </c>
      <c r="Q77" s="19">
        <f t="shared" si="10"/>
        <v>91</v>
      </c>
      <c r="R77" s="20"/>
      <c r="S77" s="20">
        <f t="shared" si="11"/>
        <v>0</v>
      </c>
      <c r="T77" s="20"/>
      <c r="U77" s="20"/>
    </row>
    <row r="78" spans="1:27" s="24" customFormat="1" ht="12" customHeight="1" x14ac:dyDescent="0.3">
      <c r="A78" s="11"/>
      <c r="B78" s="11" t="s">
        <v>33</v>
      </c>
      <c r="C78" s="11" t="s">
        <v>122</v>
      </c>
      <c r="D78" s="12">
        <v>12</v>
      </c>
      <c r="E78" s="13" t="s">
        <v>135</v>
      </c>
      <c r="F78" s="12" t="s">
        <v>40</v>
      </c>
      <c r="G78" s="12">
        <v>2004</v>
      </c>
      <c r="H78" s="14" t="s">
        <v>5</v>
      </c>
      <c r="I78" s="14" t="s">
        <v>36</v>
      </c>
      <c r="J78" s="15" t="s">
        <v>37</v>
      </c>
      <c r="K78" s="22">
        <v>24</v>
      </c>
      <c r="L78" s="17">
        <f>IF(K78=0,0,IF(K78&lt;=94,INDEX([1]Таблицы!$A$4:$A$103,MATCH(K78,[1]Таблицы!$H$4:$H$103,0))))</f>
        <v>24</v>
      </c>
      <c r="M78" s="22">
        <v>8</v>
      </c>
      <c r="N78" s="17">
        <f>IF(M78=0,0,IF(M78&lt;=45,INDEX([1]Таблицы!$A$4:$A$103,MATCH(M78,[1]Таблицы!$F$4:$F$103,1))))</f>
        <v>22</v>
      </c>
      <c r="O78" s="18">
        <v>1.9583333333333331E-2</v>
      </c>
      <c r="P78" s="17">
        <f>IF(O78=0,0,IF(O78&gt;=$Z$8,INDEX([1]Таблицы!$A$4:$A$103,MATCH(O78,[1]Таблицы!$D$4:$D$103,-1))))</f>
        <v>17</v>
      </c>
      <c r="Q78" s="19">
        <f t="shared" si="10"/>
        <v>63</v>
      </c>
      <c r="R78" s="20"/>
      <c r="S78" s="20">
        <f t="shared" si="11"/>
        <v>0</v>
      </c>
      <c r="T78" s="20"/>
      <c r="U78" s="20"/>
      <c r="Y78"/>
      <c r="Z78"/>
      <c r="AA78"/>
    </row>
    <row r="79" spans="1:27" s="24" customFormat="1" ht="12" customHeight="1" x14ac:dyDescent="0.3">
      <c r="A79" s="11"/>
      <c r="B79" s="11" t="s">
        <v>33</v>
      </c>
      <c r="C79" s="11" t="s">
        <v>122</v>
      </c>
      <c r="D79" s="12">
        <v>13</v>
      </c>
      <c r="E79" s="13" t="s">
        <v>138</v>
      </c>
      <c r="F79" s="12" t="s">
        <v>40</v>
      </c>
      <c r="G79" s="12">
        <v>2004</v>
      </c>
      <c r="H79" s="14" t="s">
        <v>5</v>
      </c>
      <c r="I79" s="14" t="s">
        <v>36</v>
      </c>
      <c r="J79" s="15" t="s">
        <v>37</v>
      </c>
      <c r="K79" s="22">
        <v>17</v>
      </c>
      <c r="L79" s="17">
        <f>IF(K79=0,0,IF(K79&lt;=94,INDEX([1]Таблицы!$A$4:$A$103,MATCH(K79,[1]Таблицы!$H$4:$H$103,0))))</f>
        <v>17</v>
      </c>
      <c r="M79" s="22">
        <v>6</v>
      </c>
      <c r="N79" s="17">
        <f>IF(M79=0,0,IF(M79&lt;=45,INDEX([1]Таблицы!$A$4:$A$103,MATCH(M79,[1]Таблицы!$F$4:$F$103,1))))</f>
        <v>16</v>
      </c>
      <c r="O79" s="18">
        <v>1.9571759259259257E-2</v>
      </c>
      <c r="P79" s="17">
        <f>IF(O79=0,0,IF(O79&gt;=$Z$8,INDEX([1]Таблицы!$A$4:$A$103,MATCH(O79,[1]Таблицы!$D$4:$D$103,-1))))</f>
        <v>17</v>
      </c>
      <c r="Q79" s="19">
        <f t="shared" si="10"/>
        <v>50</v>
      </c>
      <c r="R79" s="20"/>
      <c r="S79" s="20">
        <f t="shared" si="11"/>
        <v>0</v>
      </c>
      <c r="T79" s="20"/>
      <c r="U79" s="20"/>
      <c r="Y79"/>
      <c r="Z79"/>
      <c r="AA79"/>
    </row>
    <row r="80" spans="1:27" s="24" customFormat="1" ht="12" customHeight="1" x14ac:dyDescent="0.3">
      <c r="A80" s="11"/>
      <c r="B80" s="11" t="s">
        <v>33</v>
      </c>
      <c r="C80" s="11" t="s">
        <v>122</v>
      </c>
      <c r="D80" s="12">
        <v>14</v>
      </c>
      <c r="E80" s="13" t="s">
        <v>136</v>
      </c>
      <c r="F80" s="12" t="s">
        <v>40</v>
      </c>
      <c r="G80" s="12">
        <v>2003</v>
      </c>
      <c r="H80" s="14" t="s">
        <v>5</v>
      </c>
      <c r="I80" s="14" t="s">
        <v>36</v>
      </c>
      <c r="J80" s="15" t="s">
        <v>37</v>
      </c>
      <c r="K80" s="22">
        <v>0</v>
      </c>
      <c r="L80" s="17">
        <f>IF(K80=0,0,IF(K80&lt;=94,INDEX([1]Таблицы!$A$4:$A$103,MATCH(K80,[1]Таблицы!$H$4:$H$103,0))))</f>
        <v>0</v>
      </c>
      <c r="M80" s="22">
        <v>16</v>
      </c>
      <c r="N80" s="17">
        <f>IF(M80=0,0,IF(M80&lt;=45,INDEX([1]Таблицы!$A$4:$A$103,MATCH(M80,[1]Таблицы!$F$4:$F$103,1))))</f>
        <v>42</v>
      </c>
      <c r="O80" s="18">
        <v>2.9398148148148149E-2</v>
      </c>
      <c r="P80" s="17">
        <f>IF(O80=0,0,IF(O80&gt;=$Z$8,INDEX([1]Таблицы!$A$4:$A$103,MATCH(O80,[1]Таблицы!$D$4:$D$103,-1))))</f>
        <v>2</v>
      </c>
      <c r="Q80" s="19">
        <f t="shared" si="10"/>
        <v>44</v>
      </c>
      <c r="R80" s="20"/>
      <c r="S80" s="20">
        <f t="shared" si="11"/>
        <v>0</v>
      </c>
      <c r="T80" s="20"/>
      <c r="U80" s="20"/>
    </row>
    <row r="81" spans="1:27" s="24" customFormat="1" ht="12" customHeight="1" x14ac:dyDescent="0.3">
      <c r="A81" s="11"/>
      <c r="B81" s="11" t="s">
        <v>33</v>
      </c>
      <c r="C81" s="11" t="s">
        <v>122</v>
      </c>
      <c r="D81" s="12">
        <v>15</v>
      </c>
      <c r="E81" s="13" t="s">
        <v>137</v>
      </c>
      <c r="F81" s="12" t="s">
        <v>40</v>
      </c>
      <c r="G81" s="12">
        <v>2004</v>
      </c>
      <c r="H81" s="14" t="s">
        <v>5</v>
      </c>
      <c r="I81" s="14" t="s">
        <v>36</v>
      </c>
      <c r="J81" s="15" t="s">
        <v>37</v>
      </c>
      <c r="K81" s="22">
        <v>11</v>
      </c>
      <c r="L81" s="17">
        <f>IF(K81=0,0,IF(K81&lt;=94,INDEX([1]Таблицы!$A$4:$A$103,MATCH(K81,[1]Таблицы!$H$4:$H$103,0))))</f>
        <v>11</v>
      </c>
      <c r="M81" s="22">
        <v>11</v>
      </c>
      <c r="N81" s="17">
        <f>IF(M81=0,0,IF(M81&lt;=45,INDEX([1]Таблицы!$A$4:$A$103,MATCH(M81,[1]Таблицы!$F$4:$F$103,1))))</f>
        <v>31</v>
      </c>
      <c r="O81" s="18" t="s">
        <v>188</v>
      </c>
      <c r="P81" s="17">
        <v>0</v>
      </c>
      <c r="Q81" s="19">
        <f t="shared" si="10"/>
        <v>42</v>
      </c>
      <c r="R81" s="20"/>
      <c r="S81" s="20">
        <f t="shared" si="11"/>
        <v>0</v>
      </c>
      <c r="T81" s="20"/>
      <c r="U81" s="20"/>
      <c r="V81"/>
      <c r="W81"/>
      <c r="X81"/>
      <c r="Y81"/>
      <c r="Z81"/>
      <c r="AA81"/>
    </row>
    <row r="82" spans="1:27" ht="13.95" customHeight="1" x14ac:dyDescent="0.3">
      <c r="A82" s="9"/>
      <c r="B82" s="9"/>
      <c r="C82" s="9"/>
      <c r="D82" s="49" t="s">
        <v>139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1"/>
      <c r="U82" s="10"/>
    </row>
    <row r="83" spans="1:27" s="24" customFormat="1" ht="12" customHeight="1" x14ac:dyDescent="0.3">
      <c r="A83" s="11" t="s">
        <v>74</v>
      </c>
      <c r="B83" s="11" t="s">
        <v>33</v>
      </c>
      <c r="C83" s="11" t="s">
        <v>140</v>
      </c>
      <c r="D83" s="12">
        <v>1</v>
      </c>
      <c r="E83" s="13" t="s">
        <v>142</v>
      </c>
      <c r="F83" s="12">
        <v>2</v>
      </c>
      <c r="G83" s="12">
        <v>2002</v>
      </c>
      <c r="H83" s="14" t="s">
        <v>5</v>
      </c>
      <c r="I83" s="14" t="s">
        <v>36</v>
      </c>
      <c r="J83" s="15" t="s">
        <v>37</v>
      </c>
      <c r="K83" s="16">
        <v>71</v>
      </c>
      <c r="L83" s="17">
        <f>IF(K83=0,0,IF(K83&lt;=94,INDEX([1]Таблицы!$A$4:$A$103,MATCH(K83,[1]Таблицы!$H$4:$H$103,0))))</f>
        <v>71</v>
      </c>
      <c r="M83" s="16">
        <v>32</v>
      </c>
      <c r="N83" s="17">
        <f>IF(M83=0,0,IF(M83&lt;=60,INDEX([1]Таблицы!$A$4:$A$103,MATCH(M83,[1]Таблицы!$G$4:$G$103,1))))</f>
        <v>74</v>
      </c>
      <c r="O83" s="18">
        <v>2.1898148148148149E-2</v>
      </c>
      <c r="P83" s="17">
        <f>IF(O83=0,0,IF(O83&gt;=$AA$8,INDEX([1]Таблицы!$A$4:$A$103,MATCH(O83,[1]Таблицы!$E$4:$E$103,-1))))</f>
        <v>67</v>
      </c>
      <c r="Q83" s="19">
        <f t="shared" ref="Q83:Q89" si="12">SUM(L83,N83,P83)</f>
        <v>212</v>
      </c>
      <c r="R83" s="20"/>
      <c r="S83" s="20">
        <f t="shared" ref="S83:S89" si="13">INT(R83*Q83)</f>
        <v>0</v>
      </c>
      <c r="T83" s="20"/>
      <c r="U83" s="20"/>
      <c r="V83"/>
      <c r="W83"/>
      <c r="X83"/>
      <c r="Y83"/>
      <c r="Z83"/>
      <c r="AA83"/>
    </row>
    <row r="84" spans="1:27" s="24" customFormat="1" ht="12" customHeight="1" x14ac:dyDescent="0.3">
      <c r="A84" s="11" t="s">
        <v>74</v>
      </c>
      <c r="B84" s="25" t="s">
        <v>33</v>
      </c>
      <c r="C84" s="25" t="s">
        <v>140</v>
      </c>
      <c r="D84" s="12">
        <v>2</v>
      </c>
      <c r="E84" s="13" t="s">
        <v>144</v>
      </c>
      <c r="F84" s="26">
        <v>3</v>
      </c>
      <c r="G84" s="26">
        <v>2002</v>
      </c>
      <c r="H84" s="31" t="s">
        <v>59</v>
      </c>
      <c r="I84" s="31" t="s">
        <v>60</v>
      </c>
      <c r="J84" s="32" t="s">
        <v>61</v>
      </c>
      <c r="K84" s="33">
        <v>83</v>
      </c>
      <c r="L84" s="28">
        <f>IF(K84=0,0,IF(K84&lt;=94,INDEX([1]Таблицы!$A$4:$A$103,MATCH(K84,[1]Таблицы!$H$4:$H$103,0))))</f>
        <v>83</v>
      </c>
      <c r="M84" s="33">
        <v>21</v>
      </c>
      <c r="N84" s="17">
        <f>IF(M84=0,0,IF(M84&lt;=60,INDEX([1]Таблицы!$A$4:$A$103,MATCH(M84,[1]Таблицы!$G$4:$G$103,1))))</f>
        <v>52</v>
      </c>
      <c r="O84" s="18">
        <v>2.1678240740740738E-2</v>
      </c>
      <c r="P84" s="17">
        <f>IF(O84=0,0,IF(O84&gt;=$AA$8,INDEX([1]Таблицы!$A$4:$A$103,MATCH(O84,[1]Таблицы!$E$4:$E$103,-1))))</f>
        <v>68</v>
      </c>
      <c r="Q84" s="29">
        <f t="shared" si="12"/>
        <v>203</v>
      </c>
      <c r="R84" s="30"/>
      <c r="S84" s="30">
        <f t="shared" si="13"/>
        <v>0</v>
      </c>
      <c r="T84" s="30"/>
      <c r="U84" s="30"/>
      <c r="V84"/>
      <c r="W84"/>
      <c r="X84"/>
      <c r="Y84"/>
      <c r="Z84"/>
      <c r="AA84"/>
    </row>
    <row r="85" spans="1:27" s="24" customFormat="1" ht="12" customHeight="1" x14ac:dyDescent="0.3">
      <c r="A85" s="11"/>
      <c r="B85" s="11" t="s">
        <v>33</v>
      </c>
      <c r="C85" s="11" t="s">
        <v>140</v>
      </c>
      <c r="D85" s="12">
        <v>3</v>
      </c>
      <c r="E85" s="13" t="s">
        <v>141</v>
      </c>
      <c r="F85" s="12">
        <v>2</v>
      </c>
      <c r="G85" s="12">
        <v>2002</v>
      </c>
      <c r="H85" s="14" t="s">
        <v>41</v>
      </c>
      <c r="I85" s="14" t="s">
        <v>42</v>
      </c>
      <c r="J85" s="15" t="s">
        <v>43</v>
      </c>
      <c r="K85" s="16">
        <v>76</v>
      </c>
      <c r="L85" s="17">
        <f>IF(K85=0,0,IF(K85&lt;=94,INDEX([1]Таблицы!$A$4:$A$103,MATCH(K85,[1]Таблицы!$H$4:$H$103,0))))</f>
        <v>76</v>
      </c>
      <c r="M85" s="16">
        <v>34</v>
      </c>
      <c r="N85" s="17">
        <f>IF(M85=0,0,IF(M85&lt;=60,INDEX([1]Таблицы!$A$4:$A$103,MATCH(M85,[1]Таблицы!$G$4:$G$103,1))))</f>
        <v>78</v>
      </c>
      <c r="O85" s="18">
        <v>2.991898148148148E-2</v>
      </c>
      <c r="P85" s="17">
        <f>IF(O85=0,0,IF(O85&gt;=$AA$8,INDEX([1]Таблицы!$A$4:$A$103,MATCH(O85,[1]Таблицы!$E$4:$E$103,-1))))</f>
        <v>34</v>
      </c>
      <c r="Q85" s="19">
        <f t="shared" si="12"/>
        <v>188</v>
      </c>
      <c r="R85" s="20"/>
      <c r="S85" s="20">
        <f t="shared" si="13"/>
        <v>0</v>
      </c>
      <c r="T85" s="20"/>
      <c r="U85" s="20"/>
      <c r="V85"/>
      <c r="W85"/>
      <c r="X85"/>
      <c r="Y85"/>
      <c r="Z85"/>
      <c r="AA85"/>
    </row>
    <row r="86" spans="1:27" s="24" customFormat="1" ht="12" customHeight="1" x14ac:dyDescent="0.3">
      <c r="A86" s="11"/>
      <c r="B86" s="11" t="s">
        <v>33</v>
      </c>
      <c r="C86" s="11" t="s">
        <v>140</v>
      </c>
      <c r="D86" s="12">
        <v>4</v>
      </c>
      <c r="E86" s="13" t="s">
        <v>143</v>
      </c>
      <c r="F86" s="12">
        <v>2</v>
      </c>
      <c r="G86" s="12">
        <v>2002</v>
      </c>
      <c r="H86" s="14" t="s">
        <v>41</v>
      </c>
      <c r="I86" s="14" t="s">
        <v>42</v>
      </c>
      <c r="J86" s="15" t="s">
        <v>43</v>
      </c>
      <c r="K86" s="16">
        <v>85</v>
      </c>
      <c r="L86" s="17">
        <f>IF(K86=0,0,IF(K86&lt;=94,INDEX([1]Таблицы!$A$4:$A$103,MATCH(K86,[1]Таблицы!$H$4:$H$103,0))))</f>
        <v>85</v>
      </c>
      <c r="M86" s="16">
        <v>21</v>
      </c>
      <c r="N86" s="17">
        <f>IF(M86=0,0,IF(M86&lt;=60,INDEX([1]Таблицы!$A$4:$A$103,MATCH(M86,[1]Таблицы!$G$4:$G$103,1))))</f>
        <v>52</v>
      </c>
      <c r="O86" s="18">
        <v>2.8715277777777781E-2</v>
      </c>
      <c r="P86" s="17">
        <f>IF(O86=0,0,IF(O86&gt;=$AA$8,INDEX([1]Таблицы!$A$4:$A$103,MATCH(O86,[1]Таблицы!$E$4:$E$103,-1))))</f>
        <v>37</v>
      </c>
      <c r="Q86" s="19">
        <f t="shared" si="12"/>
        <v>174</v>
      </c>
      <c r="R86" s="20"/>
      <c r="S86" s="20">
        <f t="shared" si="13"/>
        <v>0</v>
      </c>
      <c r="T86" s="20"/>
      <c r="U86" s="20"/>
      <c r="V86"/>
      <c r="W86"/>
      <c r="X86"/>
      <c r="Y86"/>
      <c r="Z86"/>
      <c r="AA86"/>
    </row>
    <row r="87" spans="1:27" s="24" customFormat="1" ht="12" customHeight="1" x14ac:dyDescent="0.3">
      <c r="A87" s="11" t="s">
        <v>74</v>
      </c>
      <c r="B87" s="11" t="s">
        <v>33</v>
      </c>
      <c r="C87" s="11" t="s">
        <v>140</v>
      </c>
      <c r="D87" s="12">
        <v>5</v>
      </c>
      <c r="E87" s="13" t="s">
        <v>146</v>
      </c>
      <c r="F87" s="12" t="s">
        <v>66</v>
      </c>
      <c r="G87" s="12">
        <v>2002</v>
      </c>
      <c r="H87" s="14" t="s">
        <v>5</v>
      </c>
      <c r="I87" s="14" t="s">
        <v>36</v>
      </c>
      <c r="J87" s="15" t="s">
        <v>37</v>
      </c>
      <c r="K87" s="16">
        <v>78</v>
      </c>
      <c r="L87" s="17">
        <f>IF(K87=0,0,IF(K87&lt;=94,INDEX([1]Таблицы!$A$4:$A$103,MATCH(K87,[1]Таблицы!$H$4:$H$103,0))))</f>
        <v>78</v>
      </c>
      <c r="M87" s="16">
        <v>12</v>
      </c>
      <c r="N87" s="17">
        <f>IF(M87=0,0,IF(M87&lt;=60,INDEX([1]Таблицы!$A$4:$A$103,MATCH(M87,[1]Таблицы!$G$4:$G$103,1))))</f>
        <v>34</v>
      </c>
      <c r="O87" s="18">
        <v>2.4097222222222225E-2</v>
      </c>
      <c r="P87" s="17">
        <f>IF(O87=0,0,IF(O87&gt;=$AA$8,INDEX([1]Таблицы!$A$4:$A$103,MATCH(O87,[1]Таблицы!$E$4:$E$103,-1))))</f>
        <v>54</v>
      </c>
      <c r="Q87" s="19">
        <f t="shared" si="12"/>
        <v>166</v>
      </c>
      <c r="R87" s="20"/>
      <c r="S87" s="20">
        <f t="shared" si="13"/>
        <v>0</v>
      </c>
      <c r="T87" s="20"/>
      <c r="U87" s="20"/>
      <c r="V87"/>
      <c r="W87"/>
      <c r="X87"/>
      <c r="Y87"/>
      <c r="Z87"/>
      <c r="AA87"/>
    </row>
    <row r="88" spans="1:27" s="24" customFormat="1" ht="12" customHeight="1" x14ac:dyDescent="0.3">
      <c r="A88" s="11" t="s">
        <v>74</v>
      </c>
      <c r="B88" s="11" t="s">
        <v>33</v>
      </c>
      <c r="C88" s="11" t="s">
        <v>140</v>
      </c>
      <c r="D88" s="12">
        <v>6</v>
      </c>
      <c r="E88" s="13" t="s">
        <v>147</v>
      </c>
      <c r="F88" s="12"/>
      <c r="G88" s="12">
        <v>2001</v>
      </c>
      <c r="H88" s="14" t="s">
        <v>148</v>
      </c>
      <c r="I88" s="14" t="s">
        <v>189</v>
      </c>
      <c r="J88" s="15" t="s">
        <v>149</v>
      </c>
      <c r="K88" s="16">
        <v>63</v>
      </c>
      <c r="L88" s="17">
        <f>IF(K88=0,0,IF(K88&lt;=94,INDEX([1]Таблицы!$A$4:$A$103,MATCH(K88,[1]Таблицы!$H$4:$H$103,0))))</f>
        <v>63</v>
      </c>
      <c r="M88" s="16">
        <v>11</v>
      </c>
      <c r="N88" s="17">
        <f>IF(M88=0,0,IF(M88&lt;=60,INDEX([1]Таблицы!$A$4:$A$103,MATCH(M88,[1]Таблицы!$G$4:$G$103,1))))</f>
        <v>31</v>
      </c>
      <c r="O88" s="18">
        <v>2.4189814814814817E-2</v>
      </c>
      <c r="P88" s="17">
        <f>IF(O88=0,0,IF(O88&gt;=$AA$8,INDEX([1]Таблицы!$A$4:$A$103,MATCH(O88,[1]Таблицы!$E$4:$E$103,-1))))</f>
        <v>54</v>
      </c>
      <c r="Q88" s="19">
        <f t="shared" si="12"/>
        <v>148</v>
      </c>
      <c r="R88" s="20"/>
      <c r="S88" s="20">
        <f t="shared" si="13"/>
        <v>0</v>
      </c>
      <c r="T88" s="20"/>
      <c r="U88" s="20"/>
      <c r="V88"/>
      <c r="W88"/>
      <c r="X88"/>
      <c r="Y88"/>
      <c r="Z88"/>
      <c r="AA88"/>
    </row>
    <row r="89" spans="1:27" s="24" customFormat="1" ht="12" customHeight="1" x14ac:dyDescent="0.3">
      <c r="A89" s="11"/>
      <c r="B89" s="11" t="s">
        <v>33</v>
      </c>
      <c r="C89" s="11" t="s">
        <v>140</v>
      </c>
      <c r="D89" s="12">
        <v>7</v>
      </c>
      <c r="E89" s="13" t="s">
        <v>145</v>
      </c>
      <c r="F89" s="12">
        <v>3</v>
      </c>
      <c r="G89" s="12">
        <v>2002</v>
      </c>
      <c r="H89" s="14" t="s">
        <v>47</v>
      </c>
      <c r="I89" s="14" t="s">
        <v>48</v>
      </c>
      <c r="J89" s="15" t="s">
        <v>49</v>
      </c>
      <c r="K89" s="16">
        <v>60</v>
      </c>
      <c r="L89" s="17">
        <f>IF(K89=0,0,IF(K89&lt;=94,INDEX([1]Таблицы!$A$4:$A$103,MATCH(K89,[1]Таблицы!$H$4:$H$103,0))))</f>
        <v>60</v>
      </c>
      <c r="M89" s="16">
        <v>22</v>
      </c>
      <c r="N89" s="17">
        <f>IF(M89=0,0,IF(M89&lt;=60,INDEX([1]Таблицы!$A$4:$A$103,MATCH(M89,[1]Таблицы!$G$4:$G$103,1))))</f>
        <v>54</v>
      </c>
      <c r="O89" s="18">
        <v>3.0995370370370371E-2</v>
      </c>
      <c r="P89" s="17">
        <f>IF(O89=0,0,IF(O89&gt;=$AA$8,INDEX([1]Таблицы!$A$4:$A$103,MATCH(O89,[1]Таблицы!$E$4:$E$103,-1))))</f>
        <v>32</v>
      </c>
      <c r="Q89" s="19">
        <f t="shared" si="12"/>
        <v>146</v>
      </c>
      <c r="R89" s="20"/>
      <c r="S89" s="20">
        <f t="shared" si="13"/>
        <v>0</v>
      </c>
      <c r="T89" s="20"/>
      <c r="U89" s="20"/>
      <c r="V89"/>
      <c r="W89"/>
      <c r="X89"/>
      <c r="Y89"/>
      <c r="Z89"/>
      <c r="AA89"/>
    </row>
    <row r="90" spans="1:27" ht="13.95" customHeight="1" x14ac:dyDescent="0.3">
      <c r="A90" s="9"/>
      <c r="B90" s="9"/>
      <c r="C90" s="9"/>
      <c r="D90" s="49" t="s">
        <v>150</v>
      </c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1"/>
      <c r="U90" s="10"/>
    </row>
    <row r="91" spans="1:27" s="24" customFormat="1" ht="12" customHeight="1" x14ac:dyDescent="0.3">
      <c r="A91" s="11" t="s">
        <v>74</v>
      </c>
      <c r="B91" s="11" t="s">
        <v>33</v>
      </c>
      <c r="C91" s="25" t="s">
        <v>151</v>
      </c>
      <c r="D91" s="12">
        <v>1</v>
      </c>
      <c r="E91" s="13" t="s">
        <v>153</v>
      </c>
      <c r="F91" s="26">
        <v>1</v>
      </c>
      <c r="G91" s="26">
        <v>2000</v>
      </c>
      <c r="H91" s="31" t="s">
        <v>59</v>
      </c>
      <c r="I91" s="31" t="s">
        <v>60</v>
      </c>
      <c r="J91" s="32" t="s">
        <v>61</v>
      </c>
      <c r="K91" s="33">
        <v>83</v>
      </c>
      <c r="L91" s="28">
        <f>IF(K91=0,0,IF(K91&lt;=94,INDEX([1]Таблицы!$A$4:$A$103,MATCH(K91,[1]Таблицы!$H$4:$H$103,0))))</f>
        <v>83</v>
      </c>
      <c r="M91" s="33">
        <v>31</v>
      </c>
      <c r="N91" s="17">
        <f>IF(M91=0,0,IF(M91&lt;=60,INDEX([1]Таблицы!$A$4:$A$103,MATCH(M91,[1]Таблицы!$G$4:$G$103,1))))</f>
        <v>72</v>
      </c>
      <c r="O91" s="18">
        <v>1.9907407407407408E-2</v>
      </c>
      <c r="P91" s="17">
        <f>IF(O91=0,0,IF(O91&gt;=$AA$8,INDEX([1]Таблицы!$A$4:$A$103,MATCH(O91,[1]Таблицы!$E$4:$E$103,-1))))</f>
        <v>81</v>
      </c>
      <c r="Q91" s="29">
        <f t="shared" ref="Q91:Q99" si="14">SUM(L91,N91,P91)</f>
        <v>236</v>
      </c>
      <c r="R91" s="30"/>
      <c r="S91" s="30">
        <f t="shared" ref="S91:S99" si="15">INT(R91*Q91)</f>
        <v>0</v>
      </c>
      <c r="T91" s="30"/>
      <c r="U91" s="30"/>
      <c r="V91"/>
      <c r="W91"/>
      <c r="X91"/>
      <c r="Y91"/>
      <c r="Z91"/>
      <c r="AA91"/>
    </row>
    <row r="92" spans="1:27" s="24" customFormat="1" ht="12" customHeight="1" x14ac:dyDescent="0.3">
      <c r="A92" s="25" t="s">
        <v>74</v>
      </c>
      <c r="B92" s="25" t="s">
        <v>33</v>
      </c>
      <c r="C92" s="25" t="s">
        <v>151</v>
      </c>
      <c r="D92" s="12">
        <v>2</v>
      </c>
      <c r="E92" s="13" t="s">
        <v>152</v>
      </c>
      <c r="F92" s="26">
        <v>1</v>
      </c>
      <c r="G92" s="26">
        <v>1999</v>
      </c>
      <c r="H92" s="31" t="s">
        <v>59</v>
      </c>
      <c r="I92" s="31" t="s">
        <v>60</v>
      </c>
      <c r="J92" s="32" t="s">
        <v>61</v>
      </c>
      <c r="K92" s="33">
        <v>81</v>
      </c>
      <c r="L92" s="28">
        <f>IF(K92=0,0,IF(K92&lt;=94,INDEX([1]Таблицы!$A$4:$A$103,MATCH(K92,[1]Таблицы!$H$4:$H$103,0))))</f>
        <v>81</v>
      </c>
      <c r="M92" s="33">
        <v>45</v>
      </c>
      <c r="N92" s="17">
        <f>IF(M92=0,0,IF(M92&lt;=60,INDEX([1]Таблицы!$A$4:$A$103,MATCH(M92,[1]Таблицы!$G$4:$G$103,1))))</f>
        <v>90</v>
      </c>
      <c r="O92" s="18">
        <v>2.2118055555555557E-2</v>
      </c>
      <c r="P92" s="17">
        <f>IF(O92=0,0,IF(O92&gt;=$AA$8,INDEX([1]Таблицы!$A$4:$A$103,MATCH(O92,[1]Таблицы!$E$4:$E$103,-1))))</f>
        <v>65</v>
      </c>
      <c r="Q92" s="29">
        <f t="shared" si="14"/>
        <v>236</v>
      </c>
      <c r="R92" s="30"/>
      <c r="S92" s="30">
        <f t="shared" si="15"/>
        <v>0</v>
      </c>
      <c r="T92" s="30"/>
      <c r="U92" s="30"/>
      <c r="V92"/>
      <c r="W92"/>
      <c r="X92"/>
      <c r="Y92"/>
      <c r="Z92"/>
      <c r="AA92"/>
    </row>
    <row r="93" spans="1:27" s="24" customFormat="1" ht="12" customHeight="1" x14ac:dyDescent="0.3">
      <c r="A93" s="11" t="s">
        <v>74</v>
      </c>
      <c r="B93" s="11" t="s">
        <v>33</v>
      </c>
      <c r="C93" s="11" t="s">
        <v>151</v>
      </c>
      <c r="D93" s="12">
        <v>3</v>
      </c>
      <c r="E93" s="13" t="s">
        <v>155</v>
      </c>
      <c r="F93" s="12">
        <v>1</v>
      </c>
      <c r="G93" s="12">
        <v>2000</v>
      </c>
      <c r="H93" s="14" t="s">
        <v>5</v>
      </c>
      <c r="I93" s="14" t="s">
        <v>36</v>
      </c>
      <c r="J93" s="15" t="s">
        <v>82</v>
      </c>
      <c r="K93" s="16">
        <v>79</v>
      </c>
      <c r="L93" s="17">
        <f>IF(K93=0,0,IF(K93&lt;=94,INDEX([1]Таблицы!$A$4:$A$103,MATCH(K93,[1]Таблицы!$H$4:$H$103,0))))</f>
        <v>79</v>
      </c>
      <c r="M93" s="16">
        <v>30</v>
      </c>
      <c r="N93" s="17">
        <f>IF(M93=0,0,IF(M93&lt;=60,INDEX([1]Таблицы!$A$4:$A$103,MATCH(M93,[1]Таблицы!$G$4:$G$103,1))))</f>
        <v>70</v>
      </c>
      <c r="O93" s="18">
        <v>2.1828703703703701E-2</v>
      </c>
      <c r="P93" s="17">
        <f>IF(O93=0,0,IF(O93&gt;=$AA$8,INDEX([1]Таблицы!$A$4:$A$103,MATCH(O93,[1]Таблицы!$E$4:$E$103,-1))))</f>
        <v>67</v>
      </c>
      <c r="Q93" s="19">
        <f t="shared" si="14"/>
        <v>216</v>
      </c>
      <c r="R93" s="20"/>
      <c r="S93" s="20">
        <f t="shared" si="15"/>
        <v>0</v>
      </c>
      <c r="T93" s="20"/>
      <c r="U93" s="20"/>
      <c r="V93"/>
      <c r="W93"/>
      <c r="X93"/>
      <c r="Y93"/>
      <c r="Z93"/>
      <c r="AA93"/>
    </row>
    <row r="94" spans="1:27" s="24" customFormat="1" ht="12" customHeight="1" x14ac:dyDescent="0.3">
      <c r="A94" s="11" t="s">
        <v>74</v>
      </c>
      <c r="B94" s="11" t="s">
        <v>33</v>
      </c>
      <c r="C94" s="11" t="s">
        <v>151</v>
      </c>
      <c r="D94" s="12">
        <v>4</v>
      </c>
      <c r="E94" s="13" t="s">
        <v>154</v>
      </c>
      <c r="F94" s="12">
        <v>1</v>
      </c>
      <c r="G94" s="12">
        <v>1998</v>
      </c>
      <c r="H94" s="14" t="s">
        <v>5</v>
      </c>
      <c r="I94" s="14" t="s">
        <v>36</v>
      </c>
      <c r="J94" s="15" t="s">
        <v>51</v>
      </c>
      <c r="K94" s="16">
        <v>71</v>
      </c>
      <c r="L94" s="17">
        <f>IF(K94=0,0,IF(K94&lt;=94,INDEX([1]Таблицы!$A$4:$A$103,MATCH(K94,[1]Таблицы!$H$4:$H$103,0))))</f>
        <v>71</v>
      </c>
      <c r="M94" s="16">
        <v>36</v>
      </c>
      <c r="N94" s="17">
        <f>IF(M94=0,0,IF(M94&lt;=60,INDEX([1]Таблицы!$A$4:$A$103,MATCH(M94,[1]Таблицы!$G$4:$G$103,1))))</f>
        <v>81</v>
      </c>
      <c r="O94" s="18">
        <v>2.3298611111111107E-2</v>
      </c>
      <c r="P94" s="17">
        <f>IF(O94=0,0,IF(O94&gt;=$AA$8,INDEX([1]Таблицы!$A$4:$A$103,MATCH(O94,[1]Таблицы!$E$4:$E$103,-1))))</f>
        <v>59</v>
      </c>
      <c r="Q94" s="19">
        <f t="shared" si="14"/>
        <v>211</v>
      </c>
      <c r="R94" s="20"/>
      <c r="S94" s="20">
        <f t="shared" si="15"/>
        <v>0</v>
      </c>
      <c r="T94" s="20"/>
      <c r="U94" s="20"/>
    </row>
    <row r="95" spans="1:27" s="24" customFormat="1" ht="12" customHeight="1" x14ac:dyDescent="0.3">
      <c r="A95" s="11" t="s">
        <v>74</v>
      </c>
      <c r="B95" s="11" t="s">
        <v>33</v>
      </c>
      <c r="C95" s="11" t="s">
        <v>151</v>
      </c>
      <c r="D95" s="12">
        <v>5</v>
      </c>
      <c r="E95" s="13" t="s">
        <v>156</v>
      </c>
      <c r="F95" s="12">
        <v>1</v>
      </c>
      <c r="G95" s="12">
        <v>1999</v>
      </c>
      <c r="H95" s="14" t="s">
        <v>5</v>
      </c>
      <c r="I95" s="14" t="s">
        <v>91</v>
      </c>
      <c r="J95" s="15" t="s">
        <v>92</v>
      </c>
      <c r="K95" s="16">
        <v>78</v>
      </c>
      <c r="L95" s="17">
        <f>IF(K95=0,0,IF(K95&lt;=94,INDEX([1]Таблицы!$A$4:$A$103,MATCH(K95,[1]Таблицы!$H$4:$H$103,0))))</f>
        <v>78</v>
      </c>
      <c r="M95" s="16">
        <v>24</v>
      </c>
      <c r="N95" s="17">
        <f>IF(M95=0,0,IF(M95&lt;=60,INDEX([1]Таблицы!$A$4:$A$103,MATCH(M95,[1]Таблицы!$G$4:$G$103,1))))</f>
        <v>58</v>
      </c>
      <c r="O95" s="18">
        <v>2.207175925925926E-2</v>
      </c>
      <c r="P95" s="17">
        <f>IF(O95=0,0,IF(O95&gt;=$AA$8,INDEX([1]Таблицы!$A$4:$A$103,MATCH(O95,[1]Таблицы!$E$4:$E$103,-1))))</f>
        <v>66</v>
      </c>
      <c r="Q95" s="19">
        <f t="shared" si="14"/>
        <v>202</v>
      </c>
      <c r="R95" s="20"/>
      <c r="S95" s="20">
        <f t="shared" si="15"/>
        <v>0</v>
      </c>
      <c r="T95" s="20"/>
      <c r="U95" s="20"/>
      <c r="V95"/>
      <c r="W95"/>
      <c r="X95"/>
    </row>
    <row r="96" spans="1:27" ht="12" customHeight="1" x14ac:dyDescent="0.3">
      <c r="A96" s="11" t="s">
        <v>74</v>
      </c>
      <c r="B96" s="11" t="s">
        <v>33</v>
      </c>
      <c r="C96" s="11" t="s">
        <v>151</v>
      </c>
      <c r="D96" s="12">
        <v>6</v>
      </c>
      <c r="E96" s="13" t="s">
        <v>157</v>
      </c>
      <c r="F96" s="12"/>
      <c r="G96" s="12">
        <v>1999</v>
      </c>
      <c r="H96" s="14" t="s">
        <v>158</v>
      </c>
      <c r="I96" s="14" t="s">
        <v>36</v>
      </c>
      <c r="J96" s="15" t="s">
        <v>82</v>
      </c>
      <c r="K96" s="16">
        <v>64</v>
      </c>
      <c r="L96" s="17">
        <f>IF(K96=0,0,IF(K96&lt;=94,INDEX([1]Таблицы!$A$4:$A$103,MATCH(K96,[1]Таблицы!$H$4:$H$103,0))))</f>
        <v>64</v>
      </c>
      <c r="M96" s="16">
        <v>25</v>
      </c>
      <c r="N96" s="17">
        <f>IF(M96=0,0,IF(M96&lt;=60,INDEX([1]Таблицы!$A$4:$A$103,MATCH(M96,[1]Таблицы!$G$4:$G$103,1))))</f>
        <v>60</v>
      </c>
      <c r="O96" s="18">
        <v>2.0648148148148148E-2</v>
      </c>
      <c r="P96" s="17">
        <f>IF(O96=0,0,IF(O96&gt;=$AA$8,INDEX([1]Таблицы!$A$4:$A$103,MATCH(O96,[1]Таблицы!$E$4:$E$103,-1))))</f>
        <v>76</v>
      </c>
      <c r="Q96" s="19">
        <f t="shared" si="14"/>
        <v>200</v>
      </c>
      <c r="R96" s="20"/>
      <c r="S96" s="20">
        <f t="shared" si="15"/>
        <v>0</v>
      </c>
      <c r="T96" s="20"/>
      <c r="U96" s="20"/>
      <c r="V96" s="24"/>
      <c r="W96" s="24"/>
      <c r="X96" s="24"/>
      <c r="Y96" s="24"/>
      <c r="Z96" s="24"/>
      <c r="AA96" s="24"/>
    </row>
    <row r="97" spans="1:27" s="24" customFormat="1" ht="12" customHeight="1" x14ac:dyDescent="0.3">
      <c r="A97" s="11" t="s">
        <v>74</v>
      </c>
      <c r="B97" s="11" t="s">
        <v>33</v>
      </c>
      <c r="C97" s="11" t="s">
        <v>151</v>
      </c>
      <c r="D97" s="12">
        <v>7</v>
      </c>
      <c r="E97" s="13" t="s">
        <v>161</v>
      </c>
      <c r="F97" s="12"/>
      <c r="G97" s="12">
        <v>2000</v>
      </c>
      <c r="H97" s="14" t="s">
        <v>148</v>
      </c>
      <c r="I97" s="14" t="s">
        <v>189</v>
      </c>
      <c r="J97" s="15" t="s">
        <v>149</v>
      </c>
      <c r="K97" s="16">
        <v>52</v>
      </c>
      <c r="L97" s="17">
        <f>IF(K97=0,0,IF(K97&lt;=94,INDEX([1]Таблицы!$A$4:$A$103,MATCH(K97,[1]Таблицы!$H$4:$H$103,0))))</f>
        <v>52</v>
      </c>
      <c r="M97" s="16">
        <v>22</v>
      </c>
      <c r="N97" s="17">
        <f>IF(M97=0,0,IF(M97&lt;=60,INDEX([1]Таблицы!$A$4:$A$103,MATCH(M97,[1]Таблицы!$G$4:$G$103,1))))</f>
        <v>54</v>
      </c>
      <c r="O97" s="18">
        <v>2.2083333333333333E-2</v>
      </c>
      <c r="P97" s="17">
        <f>IF(O97=0,0,IF(O97&gt;=$AA$8,INDEX([1]Таблицы!$A$4:$A$103,MATCH(O97,[1]Таблицы!$E$4:$E$103,-1))))</f>
        <v>66</v>
      </c>
      <c r="Q97" s="19">
        <f t="shared" si="14"/>
        <v>172</v>
      </c>
      <c r="R97" s="20"/>
      <c r="S97" s="20">
        <f t="shared" si="15"/>
        <v>0</v>
      </c>
      <c r="T97" s="20"/>
      <c r="U97" s="20"/>
      <c r="V97"/>
      <c r="W97"/>
      <c r="X97"/>
    </row>
    <row r="98" spans="1:27" s="24" customFormat="1" ht="12" customHeight="1" x14ac:dyDescent="0.3">
      <c r="A98" s="39" t="s">
        <v>74</v>
      </c>
      <c r="B98" s="11" t="s">
        <v>33</v>
      </c>
      <c r="C98" s="11" t="s">
        <v>151</v>
      </c>
      <c r="D98" s="12">
        <v>8</v>
      </c>
      <c r="E98" s="13" t="s">
        <v>159</v>
      </c>
      <c r="F98" s="12">
        <v>1</v>
      </c>
      <c r="G98" s="12">
        <v>1999</v>
      </c>
      <c r="H98" s="14" t="s">
        <v>47</v>
      </c>
      <c r="I98" s="14" t="s">
        <v>48</v>
      </c>
      <c r="J98" s="15" t="s">
        <v>78</v>
      </c>
      <c r="K98" s="16">
        <v>68</v>
      </c>
      <c r="L98" s="17">
        <f>IF(K98=0,0,IF(K98&lt;=94,INDEX([1]Таблицы!$A$4:$A$103,MATCH(K98,[1]Таблицы!$H$4:$H$103,0))))</f>
        <v>68</v>
      </c>
      <c r="M98" s="16">
        <v>22</v>
      </c>
      <c r="N98" s="17">
        <f>IF(M98=0,0,IF(M98&lt;=60,INDEX([1]Таблицы!$A$4:$A$103,MATCH(M98,[1]Таблицы!$G$4:$G$103,1))))</f>
        <v>54</v>
      </c>
      <c r="O98" s="18">
        <v>2.5613425925925925E-2</v>
      </c>
      <c r="P98" s="17">
        <f>IF(O98=0,0,IF(O98&gt;=$AA$8,INDEX([1]Таблицы!$A$4:$A$103,MATCH(O98,[1]Таблицы!$E$4:$E$103,-1))))</f>
        <v>47</v>
      </c>
      <c r="Q98" s="19">
        <f t="shared" si="14"/>
        <v>169</v>
      </c>
      <c r="R98" s="20"/>
      <c r="S98" s="20">
        <f t="shared" si="15"/>
        <v>0</v>
      </c>
      <c r="T98" s="20"/>
      <c r="U98" s="20"/>
    </row>
    <row r="99" spans="1:27" s="24" customFormat="1" ht="12" customHeight="1" x14ac:dyDescent="0.3">
      <c r="A99" s="11" t="s">
        <v>74</v>
      </c>
      <c r="B99" s="11" t="s">
        <v>33</v>
      </c>
      <c r="C99" s="11" t="s">
        <v>151</v>
      </c>
      <c r="D99" s="12">
        <v>9</v>
      </c>
      <c r="E99" s="13" t="s">
        <v>160</v>
      </c>
      <c r="F99" s="12" t="s">
        <v>40</v>
      </c>
      <c r="G99" s="12">
        <v>2000</v>
      </c>
      <c r="H99" s="14" t="s">
        <v>5</v>
      </c>
      <c r="I99" s="14" t="s">
        <v>36</v>
      </c>
      <c r="J99" s="15" t="s">
        <v>82</v>
      </c>
      <c r="K99" s="16">
        <v>50</v>
      </c>
      <c r="L99" s="17">
        <f>IF(K99=0,0,IF(K99&lt;=94,INDEX([1]Таблицы!$A$4:$A$103,MATCH(K99,[1]Таблицы!$H$4:$H$103,0))))</f>
        <v>50</v>
      </c>
      <c r="M99" s="16">
        <v>24</v>
      </c>
      <c r="N99" s="17">
        <f>IF(M99=0,0,IF(M99&lt;=60,INDEX([1]Таблицы!$A$4:$A$103,MATCH(M99,[1]Таблицы!$G$4:$G$103,1))))</f>
        <v>58</v>
      </c>
      <c r="O99" s="18">
        <v>3.2662037037037038E-2</v>
      </c>
      <c r="P99" s="17">
        <f>IF(O99=0,0,IF(O99&gt;=$AA$8,INDEX([1]Таблицы!$A$4:$A$103,MATCH(O99,[1]Таблицы!$E$4:$E$103,-1))))</f>
        <v>28</v>
      </c>
      <c r="Q99" s="19">
        <f t="shared" si="14"/>
        <v>136</v>
      </c>
      <c r="R99" s="20"/>
      <c r="S99" s="20">
        <f t="shared" si="15"/>
        <v>0</v>
      </c>
      <c r="T99" s="20"/>
      <c r="U99" s="20"/>
      <c r="V99"/>
      <c r="W99"/>
      <c r="X99"/>
    </row>
    <row r="100" spans="1:27" ht="13.95" customHeight="1" x14ac:dyDescent="0.3">
      <c r="A100" s="9"/>
      <c r="B100" s="9"/>
      <c r="C100" s="9"/>
      <c r="D100" s="49" t="s">
        <v>162</v>
      </c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1"/>
      <c r="U100" s="10"/>
    </row>
    <row r="101" spans="1:27" s="24" customFormat="1" ht="12" customHeight="1" x14ac:dyDescent="0.3">
      <c r="A101" s="25" t="s">
        <v>74</v>
      </c>
      <c r="B101" s="25" t="s">
        <v>33</v>
      </c>
      <c r="C101" s="25" t="s">
        <v>163</v>
      </c>
      <c r="D101" s="12">
        <v>1</v>
      </c>
      <c r="E101" s="13" t="s">
        <v>164</v>
      </c>
      <c r="F101" s="26" t="s">
        <v>98</v>
      </c>
      <c r="G101" s="26">
        <v>1989</v>
      </c>
      <c r="H101" s="31" t="s">
        <v>5</v>
      </c>
      <c r="I101" s="14" t="s">
        <v>99</v>
      </c>
      <c r="J101" s="15" t="s">
        <v>82</v>
      </c>
      <c r="K101" s="27">
        <v>86</v>
      </c>
      <c r="L101" s="28">
        <f>IF(K101=0,0,IF(K101&lt;=94,INDEX([1]Таблицы!$A$4:$A$103,MATCH(K101,[1]Таблицы!$H$4:$H$103,0))))</f>
        <v>86</v>
      </c>
      <c r="M101" s="27">
        <v>48</v>
      </c>
      <c r="N101" s="17">
        <f>IF(M101=0,0,IF(M101&lt;=60,INDEX([1]Таблицы!$A$4:$A$103,MATCH(M101,[1]Таблицы!$G$4:$G$103,1))))</f>
        <v>93</v>
      </c>
      <c r="O101" s="18">
        <v>2.0243055555555552E-2</v>
      </c>
      <c r="P101" s="17">
        <f>IF(O101=0,0,IF(O101&gt;=$AA$8,INDEX([1]Таблицы!$A$4:$A$103,MATCH(O101,[1]Таблицы!$E$4:$E$103,-1))))</f>
        <v>79</v>
      </c>
      <c r="Q101" s="29">
        <f t="shared" ref="Q101:Q108" si="16">SUM(L101,N101,P101)</f>
        <v>258</v>
      </c>
      <c r="R101" s="30"/>
      <c r="S101" s="30">
        <f t="shared" ref="S101:S108" si="17">INT(R101*Q101)</f>
        <v>0</v>
      </c>
      <c r="T101" s="30"/>
      <c r="U101" s="30"/>
    </row>
    <row r="102" spans="1:27" s="24" customFormat="1" ht="12" customHeight="1" x14ac:dyDescent="0.3">
      <c r="A102" s="11" t="s">
        <v>74</v>
      </c>
      <c r="B102" s="11" t="s">
        <v>33</v>
      </c>
      <c r="C102" s="11" t="s">
        <v>163</v>
      </c>
      <c r="D102" s="12">
        <v>2</v>
      </c>
      <c r="E102" s="13" t="s">
        <v>166</v>
      </c>
      <c r="F102" s="12" t="s">
        <v>88</v>
      </c>
      <c r="G102" s="12">
        <v>1993</v>
      </c>
      <c r="H102" s="14" t="s">
        <v>5</v>
      </c>
      <c r="I102" s="14" t="s">
        <v>99</v>
      </c>
      <c r="J102" s="15" t="s">
        <v>82</v>
      </c>
      <c r="K102" s="22">
        <v>87</v>
      </c>
      <c r="L102" s="17">
        <f>IF(K102=0,0,IF(K102&lt;=94,INDEX([1]Таблицы!$A$4:$A$103,MATCH(K102,[1]Таблицы!$H$4:$H$103,0))))</f>
        <v>87</v>
      </c>
      <c r="M102" s="22">
        <v>37</v>
      </c>
      <c r="N102" s="17">
        <f>IF(M102=0,0,IF(M102&lt;=60,INDEX([1]Таблицы!$A$4:$A$103,MATCH(M102,[1]Таблицы!$G$4:$G$103,1))))</f>
        <v>82</v>
      </c>
      <c r="O102" s="18">
        <v>2.0509259259259258E-2</v>
      </c>
      <c r="P102" s="17">
        <f>IF(O102=0,0,IF(O102&gt;=$AA$8,INDEX([1]Таблицы!$A$4:$A$103,MATCH(O102,[1]Таблицы!$E$4:$E$103,-1))))</f>
        <v>77</v>
      </c>
      <c r="Q102" s="19">
        <f t="shared" si="16"/>
        <v>246</v>
      </c>
      <c r="R102" s="20"/>
      <c r="S102" s="20">
        <f t="shared" si="17"/>
        <v>0</v>
      </c>
      <c r="T102" s="20"/>
      <c r="U102" s="20"/>
    </row>
    <row r="103" spans="1:27" ht="12" customHeight="1" x14ac:dyDescent="0.3">
      <c r="A103" s="11" t="s">
        <v>74</v>
      </c>
      <c r="B103" s="11" t="s">
        <v>33</v>
      </c>
      <c r="C103" s="11" t="s">
        <v>163</v>
      </c>
      <c r="D103" s="12">
        <v>3</v>
      </c>
      <c r="E103" s="21" t="s">
        <v>167</v>
      </c>
      <c r="F103" s="12">
        <v>1</v>
      </c>
      <c r="G103" s="12">
        <v>1997</v>
      </c>
      <c r="H103" s="14" t="s">
        <v>5</v>
      </c>
      <c r="I103" s="14" t="s">
        <v>91</v>
      </c>
      <c r="J103" s="15" t="s">
        <v>92</v>
      </c>
      <c r="K103" s="22">
        <v>84</v>
      </c>
      <c r="L103" s="17">
        <f>IF(K103=0,0,IF(K103&lt;=94,INDEX([1]Таблицы!$A$4:$A$103,MATCH(K103,[1]Таблицы!$H$4:$H$103,0))))</f>
        <v>84</v>
      </c>
      <c r="M103" s="22">
        <v>34</v>
      </c>
      <c r="N103" s="17">
        <f>IF(M103=0,0,IF(M103&lt;=60,INDEX([1]Таблицы!$A$4:$A$103,MATCH(M103,[1]Таблицы!$G$4:$G$103,1))))</f>
        <v>78</v>
      </c>
      <c r="O103" s="18">
        <v>2.1759259259259259E-2</v>
      </c>
      <c r="P103" s="17">
        <f>IF(O103=0,0,IF(O103&gt;=$AA$8,INDEX([1]Таблицы!$A$4:$A$103,MATCH(O103,[1]Таблицы!$E$4:$E$103,-1))))</f>
        <v>68</v>
      </c>
      <c r="Q103" s="19">
        <f t="shared" si="16"/>
        <v>230</v>
      </c>
      <c r="R103" s="20"/>
      <c r="S103" s="20">
        <f t="shared" si="17"/>
        <v>0</v>
      </c>
      <c r="T103" s="20"/>
      <c r="U103" s="20"/>
    </row>
    <row r="104" spans="1:27" ht="12" customHeight="1" x14ac:dyDescent="0.3">
      <c r="A104" s="11" t="s">
        <v>74</v>
      </c>
      <c r="B104" s="11" t="s">
        <v>33</v>
      </c>
      <c r="C104" s="11" t="s">
        <v>163</v>
      </c>
      <c r="D104" s="12">
        <v>4</v>
      </c>
      <c r="E104" s="21" t="s">
        <v>173</v>
      </c>
      <c r="F104" s="12">
        <v>1</v>
      </c>
      <c r="G104" s="12">
        <v>1997</v>
      </c>
      <c r="H104" s="14" t="s">
        <v>5</v>
      </c>
      <c r="I104" s="14" t="s">
        <v>91</v>
      </c>
      <c r="J104" s="15" t="s">
        <v>92</v>
      </c>
      <c r="K104" s="22">
        <v>78</v>
      </c>
      <c r="L104" s="17">
        <f>IF(K104=0,0,IF(K104&lt;=94,INDEX([1]Таблицы!$A$4:$A$103,MATCH(K104,[1]Таблицы!$H$4:$H$103,0))))</f>
        <v>78</v>
      </c>
      <c r="M104" s="22">
        <v>13</v>
      </c>
      <c r="N104" s="17">
        <f>IF(M104=0,0,IF(M104&lt;=60,INDEX([1]Таблицы!$A$4:$A$103,MATCH(M104,[1]Таблицы!$G$4:$G$103,1))))</f>
        <v>36</v>
      </c>
      <c r="O104" s="18">
        <v>2.0960648148148148E-2</v>
      </c>
      <c r="P104" s="17">
        <f>IF(O104=0,0,IF(O104&gt;=$AA$8,INDEX([1]Таблицы!$A$4:$A$103,MATCH(O104,[1]Таблицы!$E$4:$E$103,-1))))</f>
        <v>74</v>
      </c>
      <c r="Q104" s="19">
        <f t="shared" si="16"/>
        <v>188</v>
      </c>
      <c r="R104" s="20"/>
      <c r="S104" s="20">
        <f t="shared" si="17"/>
        <v>0</v>
      </c>
      <c r="T104" s="20"/>
      <c r="U104" s="20"/>
      <c r="Y104" s="24"/>
      <c r="Z104" s="24"/>
      <c r="AA104" s="24"/>
    </row>
    <row r="105" spans="1:27" ht="12" customHeight="1" x14ac:dyDescent="0.3">
      <c r="A105" s="40" t="s">
        <v>74</v>
      </c>
      <c r="B105" s="11" t="s">
        <v>33</v>
      </c>
      <c r="C105" s="11" t="s">
        <v>163</v>
      </c>
      <c r="D105" s="12">
        <v>5</v>
      </c>
      <c r="E105" s="13" t="s">
        <v>172</v>
      </c>
      <c r="F105" s="12">
        <v>1</v>
      </c>
      <c r="G105" s="12">
        <v>1996</v>
      </c>
      <c r="H105" s="14" t="s">
        <v>169</v>
      </c>
      <c r="I105" s="14" t="s">
        <v>170</v>
      </c>
      <c r="J105" s="15" t="s">
        <v>171</v>
      </c>
      <c r="K105" s="16">
        <v>73</v>
      </c>
      <c r="L105" s="17">
        <f>IF(K105=0,0,IF(K105&lt;=94,INDEX([1]Таблицы!$A$4:$A$103,MATCH(K105,[1]Таблицы!$H$4:$H$103,0))))</f>
        <v>73</v>
      </c>
      <c r="M105" s="16">
        <v>22</v>
      </c>
      <c r="N105" s="17">
        <f>IF(M105=0,0,IF(M105&lt;=60,INDEX([1]Таблицы!$A$4:$A$103,MATCH(M105,[1]Таблицы!$G$4:$G$103,1))))</f>
        <v>54</v>
      </c>
      <c r="O105" s="18">
        <v>2.3229166666666665E-2</v>
      </c>
      <c r="P105" s="17">
        <f>IF(O105=0,0,IF(O105&gt;=$AA$8,INDEX([1]Таблицы!$A$4:$A$103,MATCH(O105,[1]Таблицы!$E$4:$E$103,-1))))</f>
        <v>59</v>
      </c>
      <c r="Q105" s="19">
        <f t="shared" si="16"/>
        <v>186</v>
      </c>
      <c r="R105" s="20"/>
      <c r="S105" s="20">
        <f t="shared" si="17"/>
        <v>0</v>
      </c>
      <c r="T105" s="20"/>
      <c r="U105" s="20"/>
    </row>
    <row r="106" spans="1:27" ht="12" customHeight="1" x14ac:dyDescent="0.3">
      <c r="A106" s="40" t="s">
        <v>74</v>
      </c>
      <c r="B106" s="11" t="s">
        <v>33</v>
      </c>
      <c r="C106" s="11" t="s">
        <v>163</v>
      </c>
      <c r="D106" s="12">
        <v>6</v>
      </c>
      <c r="E106" s="13" t="s">
        <v>168</v>
      </c>
      <c r="F106" s="12">
        <v>1</v>
      </c>
      <c r="G106" s="12">
        <v>1995</v>
      </c>
      <c r="H106" s="14" t="s">
        <v>169</v>
      </c>
      <c r="I106" s="14" t="s">
        <v>170</v>
      </c>
      <c r="J106" s="15" t="s">
        <v>171</v>
      </c>
      <c r="K106" s="16">
        <v>88</v>
      </c>
      <c r="L106" s="17">
        <f>IF(K106=0,0,IF(K106&lt;=94,INDEX([1]Таблицы!$A$4:$A$103,MATCH(K106,[1]Таблицы!$H$4:$H$103,0))))</f>
        <v>88</v>
      </c>
      <c r="M106" s="16">
        <v>16</v>
      </c>
      <c r="N106" s="17">
        <f>IF(M106=0,0,IF(M106&lt;=60,INDEX([1]Таблицы!$A$4:$A$103,MATCH(M106,[1]Таблицы!$G$4:$G$103,1))))</f>
        <v>42</v>
      </c>
      <c r="O106" s="18">
        <v>2.4722222222222225E-2</v>
      </c>
      <c r="P106" s="17">
        <f>IF(O106=0,0,IF(O106&gt;=$AA$8,INDEX([1]Таблицы!$A$4:$A$103,MATCH(O106,[1]Таблицы!$E$4:$E$103,-1))))</f>
        <v>51</v>
      </c>
      <c r="Q106" s="19">
        <f t="shared" si="16"/>
        <v>181</v>
      </c>
      <c r="R106" s="20"/>
      <c r="S106" s="20">
        <f t="shared" si="17"/>
        <v>0</v>
      </c>
      <c r="T106" s="20"/>
      <c r="U106" s="20"/>
    </row>
    <row r="107" spans="1:27" ht="12" customHeight="1" x14ac:dyDescent="0.3">
      <c r="A107" s="11" t="s">
        <v>74</v>
      </c>
      <c r="B107" s="11" t="s">
        <v>33</v>
      </c>
      <c r="C107" s="11" t="s">
        <v>163</v>
      </c>
      <c r="D107" s="12">
        <v>7</v>
      </c>
      <c r="E107" s="13" t="s">
        <v>165</v>
      </c>
      <c r="F107" s="12" t="s">
        <v>103</v>
      </c>
      <c r="G107" s="12">
        <v>1993</v>
      </c>
      <c r="H107" s="14" t="s">
        <v>5</v>
      </c>
      <c r="I107" s="14" t="s">
        <v>36</v>
      </c>
      <c r="J107" s="15" t="s">
        <v>82</v>
      </c>
      <c r="K107" s="16">
        <v>81</v>
      </c>
      <c r="L107" s="17">
        <f>IF(K107=0,0,IF(K107&lt;=94,INDEX([1]Таблицы!$A$4:$A$103,MATCH(K107,[1]Таблицы!$H$4:$H$103,0))))</f>
        <v>81</v>
      </c>
      <c r="M107" s="16">
        <v>44</v>
      </c>
      <c r="N107" s="17">
        <f>IF(M107=0,0,IF(M107&lt;=60,INDEX([1]Таблицы!$A$4:$A$103,MATCH(M107,[1]Таблицы!$G$4:$G$103,1))))</f>
        <v>89</v>
      </c>
      <c r="O107" s="18" t="s">
        <v>188</v>
      </c>
      <c r="P107" s="17">
        <v>0</v>
      </c>
      <c r="Q107" s="19">
        <f t="shared" si="16"/>
        <v>170</v>
      </c>
      <c r="R107" s="20"/>
      <c r="S107" s="20">
        <f t="shared" si="17"/>
        <v>0</v>
      </c>
      <c r="T107" s="20"/>
      <c r="U107" s="20"/>
    </row>
    <row r="108" spans="1:27" ht="12" customHeight="1" x14ac:dyDescent="0.3">
      <c r="A108" s="39" t="s">
        <v>74</v>
      </c>
      <c r="B108" s="11" t="s">
        <v>33</v>
      </c>
      <c r="C108" s="11" t="s">
        <v>163</v>
      </c>
      <c r="D108" s="12">
        <v>8</v>
      </c>
      <c r="E108" s="13" t="s">
        <v>174</v>
      </c>
      <c r="F108" s="12" t="s">
        <v>40</v>
      </c>
      <c r="G108" s="12">
        <v>1997</v>
      </c>
      <c r="H108" s="14" t="s">
        <v>169</v>
      </c>
      <c r="I108" s="14" t="s">
        <v>170</v>
      </c>
      <c r="J108" s="15" t="s">
        <v>171</v>
      </c>
      <c r="K108" s="16">
        <v>55</v>
      </c>
      <c r="L108" s="17">
        <f>IF(K108=0,0,IF(K108&lt;=94,INDEX([1]Таблицы!$A$4:$A$103,MATCH(K108,[1]Таблицы!$H$4:$H$103,0))))</f>
        <v>55</v>
      </c>
      <c r="M108" s="16">
        <v>13</v>
      </c>
      <c r="N108" s="17">
        <f>IF(M108=0,0,IF(M108&lt;=60,INDEX([1]Таблицы!$A$4:$A$103,MATCH(M108,[1]Таблицы!$G$4:$G$103,1))))</f>
        <v>36</v>
      </c>
      <c r="O108" s="18">
        <v>2.6562499999999999E-2</v>
      </c>
      <c r="P108" s="17">
        <f>IF(O108=0,0,IF(O108&gt;=$AA$8,INDEX([1]Таблицы!$A$4:$A$103,MATCH(O108,[1]Таблицы!$E$4:$E$103,-1))))</f>
        <v>43</v>
      </c>
      <c r="Q108" s="19">
        <f t="shared" si="16"/>
        <v>134</v>
      </c>
      <c r="R108" s="20"/>
      <c r="S108" s="20">
        <f t="shared" si="17"/>
        <v>0</v>
      </c>
      <c r="T108" s="20"/>
      <c r="U108" s="20"/>
    </row>
    <row r="109" spans="1:27" ht="13.95" customHeight="1" x14ac:dyDescent="0.3">
      <c r="A109" s="9"/>
      <c r="B109" s="9"/>
      <c r="C109" s="9"/>
      <c r="D109" s="49" t="s">
        <v>175</v>
      </c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1"/>
      <c r="U109" s="10"/>
    </row>
    <row r="110" spans="1:27" ht="12" customHeight="1" x14ac:dyDescent="0.3">
      <c r="A110" s="25" t="s">
        <v>74</v>
      </c>
      <c r="B110" s="25" t="s">
        <v>33</v>
      </c>
      <c r="C110" s="25" t="s">
        <v>176</v>
      </c>
      <c r="D110" s="12">
        <v>1</v>
      </c>
      <c r="E110" s="13" t="s">
        <v>177</v>
      </c>
      <c r="F110" s="26"/>
      <c r="G110" s="26">
        <v>1963</v>
      </c>
      <c r="H110" s="31" t="s">
        <v>158</v>
      </c>
      <c r="I110" s="14" t="s">
        <v>36</v>
      </c>
      <c r="J110" s="15" t="s">
        <v>181</v>
      </c>
      <c r="K110" s="33">
        <v>77</v>
      </c>
      <c r="L110" s="28">
        <f>IF(K110=0,0,IF(K110&lt;=94,INDEX([1]Таблицы!$A$4:$A$103,MATCH(K110,[1]Таблицы!$H$4:$H$103,0))))</f>
        <v>77</v>
      </c>
      <c r="M110" s="33">
        <v>28</v>
      </c>
      <c r="N110" s="17">
        <f>IF(M110=0,0,IF(M110&lt;=60,INDEX([1]Таблицы!$A$4:$A$103,MATCH(M110,[1]Таблицы!$G$4:$G$103,1))))</f>
        <v>66</v>
      </c>
      <c r="O110" s="18">
        <v>1.2175925925925929E-2</v>
      </c>
      <c r="P110" s="17">
        <f>IF(O110=0,0,IF(O110&gt;=$Z$8,INDEX([1]Таблицы!$A$4:$A$103,MATCH(O110,[1]Таблицы!$D$4:$D$103,-1))))</f>
        <v>53</v>
      </c>
      <c r="Q110" s="29">
        <f>SUM(L110,N110,P110)</f>
        <v>196</v>
      </c>
      <c r="R110" s="30">
        <v>1.1599999999999999</v>
      </c>
      <c r="S110" s="30">
        <f>INT(R110*Q110)</f>
        <v>227</v>
      </c>
      <c r="T110" s="30"/>
      <c r="U110" s="30"/>
      <c r="V110" s="24"/>
      <c r="W110" s="24"/>
      <c r="X110" s="24"/>
      <c r="Y110" s="24"/>
      <c r="Z110" s="24"/>
      <c r="AA110" s="24"/>
    </row>
    <row r="111" spans="1:27" ht="13.95" customHeight="1" x14ac:dyDescent="0.3">
      <c r="A111" s="9"/>
      <c r="B111" s="9"/>
      <c r="C111" s="9"/>
      <c r="D111" s="49" t="s">
        <v>178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1"/>
      <c r="U111" s="10"/>
    </row>
    <row r="112" spans="1:27" ht="12" customHeight="1" x14ac:dyDescent="0.3">
      <c r="A112" s="25" t="s">
        <v>74</v>
      </c>
      <c r="B112" s="25" t="s">
        <v>33</v>
      </c>
      <c r="C112" s="25" t="s">
        <v>179</v>
      </c>
      <c r="D112" s="12">
        <v>1</v>
      </c>
      <c r="E112" s="21" t="s">
        <v>180</v>
      </c>
      <c r="F112" s="26" t="s">
        <v>103</v>
      </c>
      <c r="G112" s="26">
        <v>1955</v>
      </c>
      <c r="H112" s="31" t="s">
        <v>148</v>
      </c>
      <c r="I112" s="31"/>
      <c r="J112" s="32" t="s">
        <v>181</v>
      </c>
      <c r="K112" s="27">
        <v>85</v>
      </c>
      <c r="L112" s="28">
        <f>IF(K112=0,0,IF(K112&lt;=94,INDEX([1]Таблицы!$A$4:$A$103,MATCH(K112,[1]Таблицы!$H$4:$H$103,0))))</f>
        <v>85</v>
      </c>
      <c r="M112" s="27">
        <v>28</v>
      </c>
      <c r="N112" s="17">
        <f>IF(M112=0,0,IF(M112&lt;=45,INDEX([1]Таблицы!$A$4:$A$103,MATCH(M112,[1]Таблицы!$F$4:$F$103,1))))</f>
        <v>66</v>
      </c>
      <c r="O112" s="18">
        <v>7.3032407407407412E-3</v>
      </c>
      <c r="P112" s="17">
        <f>IF(O112=0,0,IF(O112&gt;=$Y$8,INDEX([1]Таблицы!$A$4:$A$103,MATCH(O112,[1]Таблицы!$C$4:$C$103,-1))))</f>
        <v>53</v>
      </c>
      <c r="Q112" s="29">
        <f>SUM(L112,N112,P112)</f>
        <v>204</v>
      </c>
      <c r="R112" s="35">
        <v>1.26</v>
      </c>
      <c r="S112" s="30">
        <f>INT(R112*Q112)</f>
        <v>257</v>
      </c>
      <c r="T112" s="30"/>
      <c r="U112" s="30"/>
    </row>
    <row r="113" spans="1:20" s="37" customFormat="1" ht="6.75" customHeight="1" x14ac:dyDescent="0.25">
      <c r="A113" s="36"/>
      <c r="B113" s="36"/>
      <c r="C113" s="36"/>
    </row>
    <row r="114" spans="1:20" s="37" customFormat="1" ht="25.2" customHeight="1" x14ac:dyDescent="0.25">
      <c r="E114" s="59" t="s">
        <v>182</v>
      </c>
      <c r="F114" s="59"/>
      <c r="G114" s="59"/>
      <c r="K114" s="38" t="s">
        <v>183</v>
      </c>
      <c r="L114" s="38"/>
      <c r="M114" s="38"/>
    </row>
    <row r="115" spans="1:20" s="37" customFormat="1" ht="4.5" customHeight="1" x14ac:dyDescent="0.25"/>
    <row r="116" spans="1:20" s="37" customFormat="1" ht="24.6" customHeight="1" x14ac:dyDescent="0.25">
      <c r="E116" s="59" t="s">
        <v>184</v>
      </c>
      <c r="F116" s="59"/>
      <c r="G116" s="59"/>
      <c r="K116" s="38" t="s">
        <v>185</v>
      </c>
      <c r="L116" s="38"/>
      <c r="M116" s="38"/>
    </row>
    <row r="117" spans="1:20" x14ac:dyDescent="0.3">
      <c r="N117" s="38"/>
    </row>
    <row r="118" spans="1:20" ht="23.4" customHeight="1" x14ac:dyDescent="0.3">
      <c r="A118" s="45"/>
      <c r="B118" s="45"/>
      <c r="C118" s="45" t="s">
        <v>11</v>
      </c>
      <c r="D118" s="45" t="s">
        <v>12</v>
      </c>
      <c r="E118" s="45" t="s">
        <v>13</v>
      </c>
      <c r="F118" s="45" t="s">
        <v>14</v>
      </c>
      <c r="G118" s="45" t="s">
        <v>15</v>
      </c>
      <c r="H118" s="47" t="s">
        <v>16</v>
      </c>
      <c r="I118" s="47" t="s">
        <v>17</v>
      </c>
      <c r="J118" s="47" t="s">
        <v>18</v>
      </c>
      <c r="K118" s="52" t="s">
        <v>19</v>
      </c>
      <c r="L118" s="53"/>
      <c r="M118" s="52" t="s">
        <v>20</v>
      </c>
      <c r="N118" s="53"/>
      <c r="O118" s="52" t="s">
        <v>21</v>
      </c>
      <c r="P118" s="53"/>
      <c r="Q118" s="45" t="s">
        <v>22</v>
      </c>
      <c r="R118" s="57" t="s">
        <v>23</v>
      </c>
      <c r="S118" s="45" t="s">
        <v>24</v>
      </c>
      <c r="T118" s="56" t="s">
        <v>25</v>
      </c>
    </row>
    <row r="119" spans="1:20" ht="11.25" customHeight="1" x14ac:dyDescent="0.3">
      <c r="A119" s="46"/>
      <c r="B119" s="46"/>
      <c r="C119" s="46"/>
      <c r="D119" s="46"/>
      <c r="E119" s="46"/>
      <c r="F119" s="46"/>
      <c r="G119" s="46"/>
      <c r="H119" s="48"/>
      <c r="I119" s="48"/>
      <c r="J119" s="48"/>
      <c r="K119" s="5" t="s">
        <v>30</v>
      </c>
      <c r="L119" s="6" t="s">
        <v>31</v>
      </c>
      <c r="M119" s="5" t="s">
        <v>30</v>
      </c>
      <c r="N119" s="6" t="s">
        <v>31</v>
      </c>
      <c r="O119" s="5" t="s">
        <v>30</v>
      </c>
      <c r="P119" s="6" t="s">
        <v>31</v>
      </c>
      <c r="Q119" s="46"/>
      <c r="R119" s="58"/>
      <c r="S119" s="46"/>
      <c r="T119" s="56"/>
    </row>
  </sheetData>
  <mergeCells count="72">
    <mergeCell ref="T118:T119"/>
    <mergeCell ref="F118:F119"/>
    <mergeCell ref="G118:G119"/>
    <mergeCell ref="H118:H119"/>
    <mergeCell ref="I118:I119"/>
    <mergeCell ref="J118:J119"/>
    <mergeCell ref="K118:L118"/>
    <mergeCell ref="M118:N118"/>
    <mergeCell ref="O118:P118"/>
    <mergeCell ref="Q118:Q119"/>
    <mergeCell ref="R118:R119"/>
    <mergeCell ref="S118:S119"/>
    <mergeCell ref="D100:T100"/>
    <mergeCell ref="D109:T109"/>
    <mergeCell ref="D111:T111"/>
    <mergeCell ref="E114:G114"/>
    <mergeCell ref="E116:G116"/>
    <mergeCell ref="A118:A119"/>
    <mergeCell ref="B118:B119"/>
    <mergeCell ref="C118:C119"/>
    <mergeCell ref="D118:D119"/>
    <mergeCell ref="E118:E119"/>
    <mergeCell ref="D90:T90"/>
    <mergeCell ref="I57:I58"/>
    <mergeCell ref="J57:J58"/>
    <mergeCell ref="K57:L57"/>
    <mergeCell ref="M57:N57"/>
    <mergeCell ref="O57:P57"/>
    <mergeCell ref="Q57:Q58"/>
    <mergeCell ref="R57:R58"/>
    <mergeCell ref="S57:S58"/>
    <mergeCell ref="T57:T58"/>
    <mergeCell ref="D66:T66"/>
    <mergeCell ref="D82:T82"/>
    <mergeCell ref="D44:T44"/>
    <mergeCell ref="D50:T50"/>
    <mergeCell ref="A57:A58"/>
    <mergeCell ref="B57:B58"/>
    <mergeCell ref="C57:C58"/>
    <mergeCell ref="D57:D58"/>
    <mergeCell ref="E57:E58"/>
    <mergeCell ref="F57:F58"/>
    <mergeCell ref="G57:G58"/>
    <mergeCell ref="H57:H58"/>
    <mergeCell ref="D37:T37"/>
    <mergeCell ref="J7:J8"/>
    <mergeCell ref="K7:L7"/>
    <mergeCell ref="M7:N7"/>
    <mergeCell ref="O7:P7"/>
    <mergeCell ref="Q7:Q8"/>
    <mergeCell ref="R7:R8"/>
    <mergeCell ref="S7:S8"/>
    <mergeCell ref="T7:T8"/>
    <mergeCell ref="D9:T9"/>
    <mergeCell ref="D19:T19"/>
    <mergeCell ref="D30:T30"/>
    <mergeCell ref="Y6:AA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V6:X6"/>
    <mergeCell ref="D1:T1"/>
    <mergeCell ref="D2:T2"/>
    <mergeCell ref="D3:T3"/>
    <mergeCell ref="D4:T4"/>
    <mergeCell ref="D6:T6"/>
  </mergeCells>
  <printOptions horizontalCentered="1"/>
  <pageMargins left="0" right="0" top="0.39370078740157483" bottom="0" header="0" footer="0"/>
  <pageSetup paperSize="9" scale="73" orientation="landscape" r:id="rId1"/>
  <rowBreaks count="2" manualBreakCount="2">
    <brk id="56" min="3" max="19" man="1"/>
    <brk id="117" min="3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view="pageBreakPreview" zoomScale="90" zoomScaleNormal="115" zoomScaleSheetLayoutView="90" workbookViewId="0">
      <selection activeCell="F29" sqref="F29"/>
    </sheetView>
  </sheetViews>
  <sheetFormatPr defaultRowHeight="14.4" x14ac:dyDescent="0.3"/>
  <cols>
    <col min="1" max="1" width="6.33203125" customWidth="1"/>
    <col min="2" max="2" width="23.88671875" customWidth="1"/>
    <col min="3" max="4" width="7" customWidth="1"/>
    <col min="5" max="5" width="24.88671875" customWidth="1"/>
    <col min="6" max="6" width="27.109375" customWidth="1"/>
    <col min="7" max="7" width="25" customWidth="1"/>
    <col min="8" max="8" width="8" customWidth="1"/>
    <col min="9" max="9" width="7.33203125" customWidth="1"/>
    <col min="10" max="10" width="7.6640625" customWidth="1"/>
    <col min="11" max="11" width="7.33203125" customWidth="1"/>
    <col min="12" max="12" width="8" customWidth="1"/>
    <col min="13" max="13" width="7.33203125" customWidth="1"/>
    <col min="14" max="14" width="7.44140625" customWidth="1"/>
    <col min="15" max="15" width="6.33203125" customWidth="1"/>
    <col min="16" max="16" width="7.5546875" customWidth="1"/>
    <col min="17" max="17" width="7.44140625" customWidth="1"/>
    <col min="19" max="20" width="8.109375" customWidth="1"/>
    <col min="256" max="256" width="6.33203125" customWidth="1"/>
    <col min="257" max="257" width="22.109375" customWidth="1"/>
    <col min="258" max="259" width="7" customWidth="1"/>
    <col min="260" max="260" width="21.88671875" customWidth="1"/>
    <col min="261" max="261" width="20.5546875" customWidth="1"/>
    <col min="262" max="271" width="7.33203125" customWidth="1"/>
    <col min="272" max="272" width="7.44140625" customWidth="1"/>
    <col min="273" max="273" width="8.5546875" customWidth="1"/>
    <col min="512" max="512" width="6.33203125" customWidth="1"/>
    <col min="513" max="513" width="22.109375" customWidth="1"/>
    <col min="514" max="515" width="7" customWidth="1"/>
    <col min="516" max="516" width="21.88671875" customWidth="1"/>
    <col min="517" max="517" width="20.5546875" customWidth="1"/>
    <col min="518" max="527" width="7.33203125" customWidth="1"/>
    <col min="528" max="528" width="7.44140625" customWidth="1"/>
    <col min="529" max="529" width="8.5546875" customWidth="1"/>
    <col min="768" max="768" width="6.33203125" customWidth="1"/>
    <col min="769" max="769" width="22.109375" customWidth="1"/>
    <col min="770" max="771" width="7" customWidth="1"/>
    <col min="772" max="772" width="21.88671875" customWidth="1"/>
    <col min="773" max="773" width="20.5546875" customWidth="1"/>
    <col min="774" max="783" width="7.33203125" customWidth="1"/>
    <col min="784" max="784" width="7.44140625" customWidth="1"/>
    <col min="785" max="785" width="8.5546875" customWidth="1"/>
    <col min="1024" max="1024" width="6.33203125" customWidth="1"/>
    <col min="1025" max="1025" width="22.109375" customWidth="1"/>
    <col min="1026" max="1027" width="7" customWidth="1"/>
    <col min="1028" max="1028" width="21.88671875" customWidth="1"/>
    <col min="1029" max="1029" width="20.5546875" customWidth="1"/>
    <col min="1030" max="1039" width="7.33203125" customWidth="1"/>
    <col min="1040" max="1040" width="7.44140625" customWidth="1"/>
    <col min="1041" max="1041" width="8.5546875" customWidth="1"/>
    <col min="1280" max="1280" width="6.33203125" customWidth="1"/>
    <col min="1281" max="1281" width="22.109375" customWidth="1"/>
    <col min="1282" max="1283" width="7" customWidth="1"/>
    <col min="1284" max="1284" width="21.88671875" customWidth="1"/>
    <col min="1285" max="1285" width="20.5546875" customWidth="1"/>
    <col min="1286" max="1295" width="7.33203125" customWidth="1"/>
    <col min="1296" max="1296" width="7.44140625" customWidth="1"/>
    <col min="1297" max="1297" width="8.5546875" customWidth="1"/>
    <col min="1536" max="1536" width="6.33203125" customWidth="1"/>
    <col min="1537" max="1537" width="22.109375" customWidth="1"/>
    <col min="1538" max="1539" width="7" customWidth="1"/>
    <col min="1540" max="1540" width="21.88671875" customWidth="1"/>
    <col min="1541" max="1541" width="20.5546875" customWidth="1"/>
    <col min="1542" max="1551" width="7.33203125" customWidth="1"/>
    <col min="1552" max="1552" width="7.44140625" customWidth="1"/>
    <col min="1553" max="1553" width="8.5546875" customWidth="1"/>
    <col min="1792" max="1792" width="6.33203125" customWidth="1"/>
    <col min="1793" max="1793" width="22.109375" customWidth="1"/>
    <col min="1794" max="1795" width="7" customWidth="1"/>
    <col min="1796" max="1796" width="21.88671875" customWidth="1"/>
    <col min="1797" max="1797" width="20.5546875" customWidth="1"/>
    <col min="1798" max="1807" width="7.33203125" customWidth="1"/>
    <col min="1808" max="1808" width="7.44140625" customWidth="1"/>
    <col min="1809" max="1809" width="8.5546875" customWidth="1"/>
    <col min="2048" max="2048" width="6.33203125" customWidth="1"/>
    <col min="2049" max="2049" width="22.109375" customWidth="1"/>
    <col min="2050" max="2051" width="7" customWidth="1"/>
    <col min="2052" max="2052" width="21.88671875" customWidth="1"/>
    <col min="2053" max="2053" width="20.5546875" customWidth="1"/>
    <col min="2054" max="2063" width="7.33203125" customWidth="1"/>
    <col min="2064" max="2064" width="7.44140625" customWidth="1"/>
    <col min="2065" max="2065" width="8.5546875" customWidth="1"/>
    <col min="2304" max="2304" width="6.33203125" customWidth="1"/>
    <col min="2305" max="2305" width="22.109375" customWidth="1"/>
    <col min="2306" max="2307" width="7" customWidth="1"/>
    <col min="2308" max="2308" width="21.88671875" customWidth="1"/>
    <col min="2309" max="2309" width="20.5546875" customWidth="1"/>
    <col min="2310" max="2319" width="7.33203125" customWidth="1"/>
    <col min="2320" max="2320" width="7.44140625" customWidth="1"/>
    <col min="2321" max="2321" width="8.5546875" customWidth="1"/>
    <col min="2560" max="2560" width="6.33203125" customWidth="1"/>
    <col min="2561" max="2561" width="22.109375" customWidth="1"/>
    <col min="2562" max="2563" width="7" customWidth="1"/>
    <col min="2564" max="2564" width="21.88671875" customWidth="1"/>
    <col min="2565" max="2565" width="20.5546875" customWidth="1"/>
    <col min="2566" max="2575" width="7.33203125" customWidth="1"/>
    <col min="2576" max="2576" width="7.44140625" customWidth="1"/>
    <col min="2577" max="2577" width="8.5546875" customWidth="1"/>
    <col min="2816" max="2816" width="6.33203125" customWidth="1"/>
    <col min="2817" max="2817" width="22.109375" customWidth="1"/>
    <col min="2818" max="2819" width="7" customWidth="1"/>
    <col min="2820" max="2820" width="21.88671875" customWidth="1"/>
    <col min="2821" max="2821" width="20.5546875" customWidth="1"/>
    <col min="2822" max="2831" width="7.33203125" customWidth="1"/>
    <col min="2832" max="2832" width="7.44140625" customWidth="1"/>
    <col min="2833" max="2833" width="8.5546875" customWidth="1"/>
    <col min="3072" max="3072" width="6.33203125" customWidth="1"/>
    <col min="3073" max="3073" width="22.109375" customWidth="1"/>
    <col min="3074" max="3075" width="7" customWidth="1"/>
    <col min="3076" max="3076" width="21.88671875" customWidth="1"/>
    <col min="3077" max="3077" width="20.5546875" customWidth="1"/>
    <col min="3078" max="3087" width="7.33203125" customWidth="1"/>
    <col min="3088" max="3088" width="7.44140625" customWidth="1"/>
    <col min="3089" max="3089" width="8.5546875" customWidth="1"/>
    <col min="3328" max="3328" width="6.33203125" customWidth="1"/>
    <col min="3329" max="3329" width="22.109375" customWidth="1"/>
    <col min="3330" max="3331" width="7" customWidth="1"/>
    <col min="3332" max="3332" width="21.88671875" customWidth="1"/>
    <col min="3333" max="3333" width="20.5546875" customWidth="1"/>
    <col min="3334" max="3343" width="7.33203125" customWidth="1"/>
    <col min="3344" max="3344" width="7.44140625" customWidth="1"/>
    <col min="3345" max="3345" width="8.5546875" customWidth="1"/>
    <col min="3584" max="3584" width="6.33203125" customWidth="1"/>
    <col min="3585" max="3585" width="22.109375" customWidth="1"/>
    <col min="3586" max="3587" width="7" customWidth="1"/>
    <col min="3588" max="3588" width="21.88671875" customWidth="1"/>
    <col min="3589" max="3589" width="20.5546875" customWidth="1"/>
    <col min="3590" max="3599" width="7.33203125" customWidth="1"/>
    <col min="3600" max="3600" width="7.44140625" customWidth="1"/>
    <col min="3601" max="3601" width="8.5546875" customWidth="1"/>
    <col min="3840" max="3840" width="6.33203125" customWidth="1"/>
    <col min="3841" max="3841" width="22.109375" customWidth="1"/>
    <col min="3842" max="3843" width="7" customWidth="1"/>
    <col min="3844" max="3844" width="21.88671875" customWidth="1"/>
    <col min="3845" max="3845" width="20.5546875" customWidth="1"/>
    <col min="3846" max="3855" width="7.33203125" customWidth="1"/>
    <col min="3856" max="3856" width="7.44140625" customWidth="1"/>
    <col min="3857" max="3857" width="8.5546875" customWidth="1"/>
    <col min="4096" max="4096" width="6.33203125" customWidth="1"/>
    <col min="4097" max="4097" width="22.109375" customWidth="1"/>
    <col min="4098" max="4099" width="7" customWidth="1"/>
    <col min="4100" max="4100" width="21.88671875" customWidth="1"/>
    <col min="4101" max="4101" width="20.5546875" customWidth="1"/>
    <col min="4102" max="4111" width="7.33203125" customWidth="1"/>
    <col min="4112" max="4112" width="7.44140625" customWidth="1"/>
    <col min="4113" max="4113" width="8.5546875" customWidth="1"/>
    <col min="4352" max="4352" width="6.33203125" customWidth="1"/>
    <col min="4353" max="4353" width="22.109375" customWidth="1"/>
    <col min="4354" max="4355" width="7" customWidth="1"/>
    <col min="4356" max="4356" width="21.88671875" customWidth="1"/>
    <col min="4357" max="4357" width="20.5546875" customWidth="1"/>
    <col min="4358" max="4367" width="7.33203125" customWidth="1"/>
    <col min="4368" max="4368" width="7.44140625" customWidth="1"/>
    <col min="4369" max="4369" width="8.5546875" customWidth="1"/>
    <col min="4608" max="4608" width="6.33203125" customWidth="1"/>
    <col min="4609" max="4609" width="22.109375" customWidth="1"/>
    <col min="4610" max="4611" width="7" customWidth="1"/>
    <col min="4612" max="4612" width="21.88671875" customWidth="1"/>
    <col min="4613" max="4613" width="20.5546875" customWidth="1"/>
    <col min="4614" max="4623" width="7.33203125" customWidth="1"/>
    <col min="4624" max="4624" width="7.44140625" customWidth="1"/>
    <col min="4625" max="4625" width="8.5546875" customWidth="1"/>
    <col min="4864" max="4864" width="6.33203125" customWidth="1"/>
    <col min="4865" max="4865" width="22.109375" customWidth="1"/>
    <col min="4866" max="4867" width="7" customWidth="1"/>
    <col min="4868" max="4868" width="21.88671875" customWidth="1"/>
    <col min="4869" max="4869" width="20.5546875" customWidth="1"/>
    <col min="4870" max="4879" width="7.33203125" customWidth="1"/>
    <col min="4880" max="4880" width="7.44140625" customWidth="1"/>
    <col min="4881" max="4881" width="8.5546875" customWidth="1"/>
    <col min="5120" max="5120" width="6.33203125" customWidth="1"/>
    <col min="5121" max="5121" width="22.109375" customWidth="1"/>
    <col min="5122" max="5123" width="7" customWidth="1"/>
    <col min="5124" max="5124" width="21.88671875" customWidth="1"/>
    <col min="5125" max="5125" width="20.5546875" customWidth="1"/>
    <col min="5126" max="5135" width="7.33203125" customWidth="1"/>
    <col min="5136" max="5136" width="7.44140625" customWidth="1"/>
    <col min="5137" max="5137" width="8.5546875" customWidth="1"/>
    <col min="5376" max="5376" width="6.33203125" customWidth="1"/>
    <col min="5377" max="5377" width="22.109375" customWidth="1"/>
    <col min="5378" max="5379" width="7" customWidth="1"/>
    <col min="5380" max="5380" width="21.88671875" customWidth="1"/>
    <col min="5381" max="5381" width="20.5546875" customWidth="1"/>
    <col min="5382" max="5391" width="7.33203125" customWidth="1"/>
    <col min="5392" max="5392" width="7.44140625" customWidth="1"/>
    <col min="5393" max="5393" width="8.5546875" customWidth="1"/>
    <col min="5632" max="5632" width="6.33203125" customWidth="1"/>
    <col min="5633" max="5633" width="22.109375" customWidth="1"/>
    <col min="5634" max="5635" width="7" customWidth="1"/>
    <col min="5636" max="5636" width="21.88671875" customWidth="1"/>
    <col min="5637" max="5637" width="20.5546875" customWidth="1"/>
    <col min="5638" max="5647" width="7.33203125" customWidth="1"/>
    <col min="5648" max="5648" width="7.44140625" customWidth="1"/>
    <col min="5649" max="5649" width="8.5546875" customWidth="1"/>
    <col min="5888" max="5888" width="6.33203125" customWidth="1"/>
    <col min="5889" max="5889" width="22.109375" customWidth="1"/>
    <col min="5890" max="5891" width="7" customWidth="1"/>
    <col min="5892" max="5892" width="21.88671875" customWidth="1"/>
    <col min="5893" max="5893" width="20.5546875" customWidth="1"/>
    <col min="5894" max="5903" width="7.33203125" customWidth="1"/>
    <col min="5904" max="5904" width="7.44140625" customWidth="1"/>
    <col min="5905" max="5905" width="8.5546875" customWidth="1"/>
    <col min="6144" max="6144" width="6.33203125" customWidth="1"/>
    <col min="6145" max="6145" width="22.109375" customWidth="1"/>
    <col min="6146" max="6147" width="7" customWidth="1"/>
    <col min="6148" max="6148" width="21.88671875" customWidth="1"/>
    <col min="6149" max="6149" width="20.5546875" customWidth="1"/>
    <col min="6150" max="6159" width="7.33203125" customWidth="1"/>
    <col min="6160" max="6160" width="7.44140625" customWidth="1"/>
    <col min="6161" max="6161" width="8.5546875" customWidth="1"/>
    <col min="6400" max="6400" width="6.33203125" customWidth="1"/>
    <col min="6401" max="6401" width="22.109375" customWidth="1"/>
    <col min="6402" max="6403" width="7" customWidth="1"/>
    <col min="6404" max="6404" width="21.88671875" customWidth="1"/>
    <col min="6405" max="6405" width="20.5546875" customWidth="1"/>
    <col min="6406" max="6415" width="7.33203125" customWidth="1"/>
    <col min="6416" max="6416" width="7.44140625" customWidth="1"/>
    <col min="6417" max="6417" width="8.5546875" customWidth="1"/>
    <col min="6656" max="6656" width="6.33203125" customWidth="1"/>
    <col min="6657" max="6657" width="22.109375" customWidth="1"/>
    <col min="6658" max="6659" width="7" customWidth="1"/>
    <col min="6660" max="6660" width="21.88671875" customWidth="1"/>
    <col min="6661" max="6661" width="20.5546875" customWidth="1"/>
    <col min="6662" max="6671" width="7.33203125" customWidth="1"/>
    <col min="6672" max="6672" width="7.44140625" customWidth="1"/>
    <col min="6673" max="6673" width="8.5546875" customWidth="1"/>
    <col min="6912" max="6912" width="6.33203125" customWidth="1"/>
    <col min="6913" max="6913" width="22.109375" customWidth="1"/>
    <col min="6914" max="6915" width="7" customWidth="1"/>
    <col min="6916" max="6916" width="21.88671875" customWidth="1"/>
    <col min="6917" max="6917" width="20.5546875" customWidth="1"/>
    <col min="6918" max="6927" width="7.33203125" customWidth="1"/>
    <col min="6928" max="6928" width="7.44140625" customWidth="1"/>
    <col min="6929" max="6929" width="8.5546875" customWidth="1"/>
    <col min="7168" max="7168" width="6.33203125" customWidth="1"/>
    <col min="7169" max="7169" width="22.109375" customWidth="1"/>
    <col min="7170" max="7171" width="7" customWidth="1"/>
    <col min="7172" max="7172" width="21.88671875" customWidth="1"/>
    <col min="7173" max="7173" width="20.5546875" customWidth="1"/>
    <col min="7174" max="7183" width="7.33203125" customWidth="1"/>
    <col min="7184" max="7184" width="7.44140625" customWidth="1"/>
    <col min="7185" max="7185" width="8.5546875" customWidth="1"/>
    <col min="7424" max="7424" width="6.33203125" customWidth="1"/>
    <col min="7425" max="7425" width="22.109375" customWidth="1"/>
    <col min="7426" max="7427" width="7" customWidth="1"/>
    <col min="7428" max="7428" width="21.88671875" customWidth="1"/>
    <col min="7429" max="7429" width="20.5546875" customWidth="1"/>
    <col min="7430" max="7439" width="7.33203125" customWidth="1"/>
    <col min="7440" max="7440" width="7.44140625" customWidth="1"/>
    <col min="7441" max="7441" width="8.5546875" customWidth="1"/>
    <col min="7680" max="7680" width="6.33203125" customWidth="1"/>
    <col min="7681" max="7681" width="22.109375" customWidth="1"/>
    <col min="7682" max="7683" width="7" customWidth="1"/>
    <col min="7684" max="7684" width="21.88671875" customWidth="1"/>
    <col min="7685" max="7685" width="20.5546875" customWidth="1"/>
    <col min="7686" max="7695" width="7.33203125" customWidth="1"/>
    <col min="7696" max="7696" width="7.44140625" customWidth="1"/>
    <col min="7697" max="7697" width="8.5546875" customWidth="1"/>
    <col min="7936" max="7936" width="6.33203125" customWidth="1"/>
    <col min="7937" max="7937" width="22.109375" customWidth="1"/>
    <col min="7938" max="7939" width="7" customWidth="1"/>
    <col min="7940" max="7940" width="21.88671875" customWidth="1"/>
    <col min="7941" max="7941" width="20.5546875" customWidth="1"/>
    <col min="7942" max="7951" width="7.33203125" customWidth="1"/>
    <col min="7952" max="7952" width="7.44140625" customWidth="1"/>
    <col min="7953" max="7953" width="8.5546875" customWidth="1"/>
    <col min="8192" max="8192" width="6.33203125" customWidth="1"/>
    <col min="8193" max="8193" width="22.109375" customWidth="1"/>
    <col min="8194" max="8195" width="7" customWidth="1"/>
    <col min="8196" max="8196" width="21.88671875" customWidth="1"/>
    <col min="8197" max="8197" width="20.5546875" customWidth="1"/>
    <col min="8198" max="8207" width="7.33203125" customWidth="1"/>
    <col min="8208" max="8208" width="7.44140625" customWidth="1"/>
    <col min="8209" max="8209" width="8.5546875" customWidth="1"/>
    <col min="8448" max="8448" width="6.33203125" customWidth="1"/>
    <col min="8449" max="8449" width="22.109375" customWidth="1"/>
    <col min="8450" max="8451" width="7" customWidth="1"/>
    <col min="8452" max="8452" width="21.88671875" customWidth="1"/>
    <col min="8453" max="8453" width="20.5546875" customWidth="1"/>
    <col min="8454" max="8463" width="7.33203125" customWidth="1"/>
    <col min="8464" max="8464" width="7.44140625" customWidth="1"/>
    <col min="8465" max="8465" width="8.5546875" customWidth="1"/>
    <col min="8704" max="8704" width="6.33203125" customWidth="1"/>
    <col min="8705" max="8705" width="22.109375" customWidth="1"/>
    <col min="8706" max="8707" width="7" customWidth="1"/>
    <col min="8708" max="8708" width="21.88671875" customWidth="1"/>
    <col min="8709" max="8709" width="20.5546875" customWidth="1"/>
    <col min="8710" max="8719" width="7.33203125" customWidth="1"/>
    <col min="8720" max="8720" width="7.44140625" customWidth="1"/>
    <col min="8721" max="8721" width="8.5546875" customWidth="1"/>
    <col min="8960" max="8960" width="6.33203125" customWidth="1"/>
    <col min="8961" max="8961" width="22.109375" customWidth="1"/>
    <col min="8962" max="8963" width="7" customWidth="1"/>
    <col min="8964" max="8964" width="21.88671875" customWidth="1"/>
    <col min="8965" max="8965" width="20.5546875" customWidth="1"/>
    <col min="8966" max="8975" width="7.33203125" customWidth="1"/>
    <col min="8976" max="8976" width="7.44140625" customWidth="1"/>
    <col min="8977" max="8977" width="8.5546875" customWidth="1"/>
    <col min="9216" max="9216" width="6.33203125" customWidth="1"/>
    <col min="9217" max="9217" width="22.109375" customWidth="1"/>
    <col min="9218" max="9219" width="7" customWidth="1"/>
    <col min="9220" max="9220" width="21.88671875" customWidth="1"/>
    <col min="9221" max="9221" width="20.5546875" customWidth="1"/>
    <col min="9222" max="9231" width="7.33203125" customWidth="1"/>
    <col min="9232" max="9232" width="7.44140625" customWidth="1"/>
    <col min="9233" max="9233" width="8.5546875" customWidth="1"/>
    <col min="9472" max="9472" width="6.33203125" customWidth="1"/>
    <col min="9473" max="9473" width="22.109375" customWidth="1"/>
    <col min="9474" max="9475" width="7" customWidth="1"/>
    <col min="9476" max="9476" width="21.88671875" customWidth="1"/>
    <col min="9477" max="9477" width="20.5546875" customWidth="1"/>
    <col min="9478" max="9487" width="7.33203125" customWidth="1"/>
    <col min="9488" max="9488" width="7.44140625" customWidth="1"/>
    <col min="9489" max="9489" width="8.5546875" customWidth="1"/>
    <col min="9728" max="9728" width="6.33203125" customWidth="1"/>
    <col min="9729" max="9729" width="22.109375" customWidth="1"/>
    <col min="9730" max="9731" width="7" customWidth="1"/>
    <col min="9732" max="9732" width="21.88671875" customWidth="1"/>
    <col min="9733" max="9733" width="20.5546875" customWidth="1"/>
    <col min="9734" max="9743" width="7.33203125" customWidth="1"/>
    <col min="9744" max="9744" width="7.44140625" customWidth="1"/>
    <col min="9745" max="9745" width="8.5546875" customWidth="1"/>
    <col min="9984" max="9984" width="6.33203125" customWidth="1"/>
    <col min="9985" max="9985" width="22.109375" customWidth="1"/>
    <col min="9986" max="9987" width="7" customWidth="1"/>
    <col min="9988" max="9988" width="21.88671875" customWidth="1"/>
    <col min="9989" max="9989" width="20.5546875" customWidth="1"/>
    <col min="9990" max="9999" width="7.33203125" customWidth="1"/>
    <col min="10000" max="10000" width="7.44140625" customWidth="1"/>
    <col min="10001" max="10001" width="8.5546875" customWidth="1"/>
    <col min="10240" max="10240" width="6.33203125" customWidth="1"/>
    <col min="10241" max="10241" width="22.109375" customWidth="1"/>
    <col min="10242" max="10243" width="7" customWidth="1"/>
    <col min="10244" max="10244" width="21.88671875" customWidth="1"/>
    <col min="10245" max="10245" width="20.5546875" customWidth="1"/>
    <col min="10246" max="10255" width="7.33203125" customWidth="1"/>
    <col min="10256" max="10256" width="7.44140625" customWidth="1"/>
    <col min="10257" max="10257" width="8.5546875" customWidth="1"/>
    <col min="10496" max="10496" width="6.33203125" customWidth="1"/>
    <col min="10497" max="10497" width="22.109375" customWidth="1"/>
    <col min="10498" max="10499" width="7" customWidth="1"/>
    <col min="10500" max="10500" width="21.88671875" customWidth="1"/>
    <col min="10501" max="10501" width="20.5546875" customWidth="1"/>
    <col min="10502" max="10511" width="7.33203125" customWidth="1"/>
    <col min="10512" max="10512" width="7.44140625" customWidth="1"/>
    <col min="10513" max="10513" width="8.5546875" customWidth="1"/>
    <col min="10752" max="10752" width="6.33203125" customWidth="1"/>
    <col min="10753" max="10753" width="22.109375" customWidth="1"/>
    <col min="10754" max="10755" width="7" customWidth="1"/>
    <col min="10756" max="10756" width="21.88671875" customWidth="1"/>
    <col min="10757" max="10757" width="20.5546875" customWidth="1"/>
    <col min="10758" max="10767" width="7.33203125" customWidth="1"/>
    <col min="10768" max="10768" width="7.44140625" customWidth="1"/>
    <col min="10769" max="10769" width="8.5546875" customWidth="1"/>
    <col min="11008" max="11008" width="6.33203125" customWidth="1"/>
    <col min="11009" max="11009" width="22.109375" customWidth="1"/>
    <col min="11010" max="11011" width="7" customWidth="1"/>
    <col min="11012" max="11012" width="21.88671875" customWidth="1"/>
    <col min="11013" max="11013" width="20.5546875" customWidth="1"/>
    <col min="11014" max="11023" width="7.33203125" customWidth="1"/>
    <col min="11024" max="11024" width="7.44140625" customWidth="1"/>
    <col min="11025" max="11025" width="8.5546875" customWidth="1"/>
    <col min="11264" max="11264" width="6.33203125" customWidth="1"/>
    <col min="11265" max="11265" width="22.109375" customWidth="1"/>
    <col min="11266" max="11267" width="7" customWidth="1"/>
    <col min="11268" max="11268" width="21.88671875" customWidth="1"/>
    <col min="11269" max="11269" width="20.5546875" customWidth="1"/>
    <col min="11270" max="11279" width="7.33203125" customWidth="1"/>
    <col min="11280" max="11280" width="7.44140625" customWidth="1"/>
    <col min="11281" max="11281" width="8.5546875" customWidth="1"/>
    <col min="11520" max="11520" width="6.33203125" customWidth="1"/>
    <col min="11521" max="11521" width="22.109375" customWidth="1"/>
    <col min="11522" max="11523" width="7" customWidth="1"/>
    <col min="11524" max="11524" width="21.88671875" customWidth="1"/>
    <col min="11525" max="11525" width="20.5546875" customWidth="1"/>
    <col min="11526" max="11535" width="7.33203125" customWidth="1"/>
    <col min="11536" max="11536" width="7.44140625" customWidth="1"/>
    <col min="11537" max="11537" width="8.5546875" customWidth="1"/>
    <col min="11776" max="11776" width="6.33203125" customWidth="1"/>
    <col min="11777" max="11777" width="22.109375" customWidth="1"/>
    <col min="11778" max="11779" width="7" customWidth="1"/>
    <col min="11780" max="11780" width="21.88671875" customWidth="1"/>
    <col min="11781" max="11781" width="20.5546875" customWidth="1"/>
    <col min="11782" max="11791" width="7.33203125" customWidth="1"/>
    <col min="11792" max="11792" width="7.44140625" customWidth="1"/>
    <col min="11793" max="11793" width="8.5546875" customWidth="1"/>
    <col min="12032" max="12032" width="6.33203125" customWidth="1"/>
    <col min="12033" max="12033" width="22.109375" customWidth="1"/>
    <col min="12034" max="12035" width="7" customWidth="1"/>
    <col min="12036" max="12036" width="21.88671875" customWidth="1"/>
    <col min="12037" max="12037" width="20.5546875" customWidth="1"/>
    <col min="12038" max="12047" width="7.33203125" customWidth="1"/>
    <col min="12048" max="12048" width="7.44140625" customWidth="1"/>
    <col min="12049" max="12049" width="8.5546875" customWidth="1"/>
    <col min="12288" max="12288" width="6.33203125" customWidth="1"/>
    <col min="12289" max="12289" width="22.109375" customWidth="1"/>
    <col min="12290" max="12291" width="7" customWidth="1"/>
    <col min="12292" max="12292" width="21.88671875" customWidth="1"/>
    <col min="12293" max="12293" width="20.5546875" customWidth="1"/>
    <col min="12294" max="12303" width="7.33203125" customWidth="1"/>
    <col min="12304" max="12304" width="7.44140625" customWidth="1"/>
    <col min="12305" max="12305" width="8.5546875" customWidth="1"/>
    <col min="12544" max="12544" width="6.33203125" customWidth="1"/>
    <col min="12545" max="12545" width="22.109375" customWidth="1"/>
    <col min="12546" max="12547" width="7" customWidth="1"/>
    <col min="12548" max="12548" width="21.88671875" customWidth="1"/>
    <col min="12549" max="12549" width="20.5546875" customWidth="1"/>
    <col min="12550" max="12559" width="7.33203125" customWidth="1"/>
    <col min="12560" max="12560" width="7.44140625" customWidth="1"/>
    <col min="12561" max="12561" width="8.5546875" customWidth="1"/>
    <col min="12800" max="12800" width="6.33203125" customWidth="1"/>
    <col min="12801" max="12801" width="22.109375" customWidth="1"/>
    <col min="12802" max="12803" width="7" customWidth="1"/>
    <col min="12804" max="12804" width="21.88671875" customWidth="1"/>
    <col min="12805" max="12805" width="20.5546875" customWidth="1"/>
    <col min="12806" max="12815" width="7.33203125" customWidth="1"/>
    <col min="12816" max="12816" width="7.44140625" customWidth="1"/>
    <col min="12817" max="12817" width="8.5546875" customWidth="1"/>
    <col min="13056" max="13056" width="6.33203125" customWidth="1"/>
    <col min="13057" max="13057" width="22.109375" customWidth="1"/>
    <col min="13058" max="13059" width="7" customWidth="1"/>
    <col min="13060" max="13060" width="21.88671875" customWidth="1"/>
    <col min="13061" max="13061" width="20.5546875" customWidth="1"/>
    <col min="13062" max="13071" width="7.33203125" customWidth="1"/>
    <col min="13072" max="13072" width="7.44140625" customWidth="1"/>
    <col min="13073" max="13073" width="8.5546875" customWidth="1"/>
    <col min="13312" max="13312" width="6.33203125" customWidth="1"/>
    <col min="13313" max="13313" width="22.109375" customWidth="1"/>
    <col min="13314" max="13315" width="7" customWidth="1"/>
    <col min="13316" max="13316" width="21.88671875" customWidth="1"/>
    <col min="13317" max="13317" width="20.5546875" customWidth="1"/>
    <col min="13318" max="13327" width="7.33203125" customWidth="1"/>
    <col min="13328" max="13328" width="7.44140625" customWidth="1"/>
    <col min="13329" max="13329" width="8.5546875" customWidth="1"/>
    <col min="13568" max="13568" width="6.33203125" customWidth="1"/>
    <col min="13569" max="13569" width="22.109375" customWidth="1"/>
    <col min="13570" max="13571" width="7" customWidth="1"/>
    <col min="13572" max="13572" width="21.88671875" customWidth="1"/>
    <col min="13573" max="13573" width="20.5546875" customWidth="1"/>
    <col min="13574" max="13583" width="7.33203125" customWidth="1"/>
    <col min="13584" max="13584" width="7.44140625" customWidth="1"/>
    <col min="13585" max="13585" width="8.5546875" customWidth="1"/>
    <col min="13824" max="13824" width="6.33203125" customWidth="1"/>
    <col min="13825" max="13825" width="22.109375" customWidth="1"/>
    <col min="13826" max="13827" width="7" customWidth="1"/>
    <col min="13828" max="13828" width="21.88671875" customWidth="1"/>
    <col min="13829" max="13829" width="20.5546875" customWidth="1"/>
    <col min="13830" max="13839" width="7.33203125" customWidth="1"/>
    <col min="13840" max="13840" width="7.44140625" customWidth="1"/>
    <col min="13841" max="13841" width="8.5546875" customWidth="1"/>
    <col min="14080" max="14080" width="6.33203125" customWidth="1"/>
    <col min="14081" max="14081" width="22.109375" customWidth="1"/>
    <col min="14082" max="14083" width="7" customWidth="1"/>
    <col min="14084" max="14084" width="21.88671875" customWidth="1"/>
    <col min="14085" max="14085" width="20.5546875" customWidth="1"/>
    <col min="14086" max="14095" width="7.33203125" customWidth="1"/>
    <col min="14096" max="14096" width="7.44140625" customWidth="1"/>
    <col min="14097" max="14097" width="8.5546875" customWidth="1"/>
    <col min="14336" max="14336" width="6.33203125" customWidth="1"/>
    <col min="14337" max="14337" width="22.109375" customWidth="1"/>
    <col min="14338" max="14339" width="7" customWidth="1"/>
    <col min="14340" max="14340" width="21.88671875" customWidth="1"/>
    <col min="14341" max="14341" width="20.5546875" customWidth="1"/>
    <col min="14342" max="14351" width="7.33203125" customWidth="1"/>
    <col min="14352" max="14352" width="7.44140625" customWidth="1"/>
    <col min="14353" max="14353" width="8.5546875" customWidth="1"/>
    <col min="14592" max="14592" width="6.33203125" customWidth="1"/>
    <col min="14593" max="14593" width="22.109375" customWidth="1"/>
    <col min="14594" max="14595" width="7" customWidth="1"/>
    <col min="14596" max="14596" width="21.88671875" customWidth="1"/>
    <col min="14597" max="14597" width="20.5546875" customWidth="1"/>
    <col min="14598" max="14607" width="7.33203125" customWidth="1"/>
    <col min="14608" max="14608" width="7.44140625" customWidth="1"/>
    <col min="14609" max="14609" width="8.5546875" customWidth="1"/>
    <col min="14848" max="14848" width="6.33203125" customWidth="1"/>
    <col min="14849" max="14849" width="22.109375" customWidth="1"/>
    <col min="14850" max="14851" width="7" customWidth="1"/>
    <col min="14852" max="14852" width="21.88671875" customWidth="1"/>
    <col min="14853" max="14853" width="20.5546875" customWidth="1"/>
    <col min="14854" max="14863" width="7.33203125" customWidth="1"/>
    <col min="14864" max="14864" width="7.44140625" customWidth="1"/>
    <col min="14865" max="14865" width="8.5546875" customWidth="1"/>
    <col min="15104" max="15104" width="6.33203125" customWidth="1"/>
    <col min="15105" max="15105" width="22.109375" customWidth="1"/>
    <col min="15106" max="15107" width="7" customWidth="1"/>
    <col min="15108" max="15108" width="21.88671875" customWidth="1"/>
    <col min="15109" max="15109" width="20.5546875" customWidth="1"/>
    <col min="15110" max="15119" width="7.33203125" customWidth="1"/>
    <col min="15120" max="15120" width="7.44140625" customWidth="1"/>
    <col min="15121" max="15121" width="8.5546875" customWidth="1"/>
    <col min="15360" max="15360" width="6.33203125" customWidth="1"/>
    <col min="15361" max="15361" width="22.109375" customWidth="1"/>
    <col min="15362" max="15363" width="7" customWidth="1"/>
    <col min="15364" max="15364" width="21.88671875" customWidth="1"/>
    <col min="15365" max="15365" width="20.5546875" customWidth="1"/>
    <col min="15366" max="15375" width="7.33203125" customWidth="1"/>
    <col min="15376" max="15376" width="7.44140625" customWidth="1"/>
    <col min="15377" max="15377" width="8.5546875" customWidth="1"/>
    <col min="15616" max="15616" width="6.33203125" customWidth="1"/>
    <col min="15617" max="15617" width="22.109375" customWidth="1"/>
    <col min="15618" max="15619" width="7" customWidth="1"/>
    <col min="15620" max="15620" width="21.88671875" customWidth="1"/>
    <col min="15621" max="15621" width="20.5546875" customWidth="1"/>
    <col min="15622" max="15631" width="7.33203125" customWidth="1"/>
    <col min="15632" max="15632" width="7.44140625" customWidth="1"/>
    <col min="15633" max="15633" width="8.5546875" customWidth="1"/>
    <col min="15872" max="15872" width="6.33203125" customWidth="1"/>
    <col min="15873" max="15873" width="22.109375" customWidth="1"/>
    <col min="15874" max="15875" width="7" customWidth="1"/>
    <col min="15876" max="15876" width="21.88671875" customWidth="1"/>
    <col min="15877" max="15877" width="20.5546875" customWidth="1"/>
    <col min="15878" max="15887" width="7.33203125" customWidth="1"/>
    <col min="15888" max="15888" width="7.44140625" customWidth="1"/>
    <col min="15889" max="15889" width="8.5546875" customWidth="1"/>
    <col min="16128" max="16128" width="6.33203125" customWidth="1"/>
    <col min="16129" max="16129" width="22.109375" customWidth="1"/>
    <col min="16130" max="16131" width="7" customWidth="1"/>
    <col min="16132" max="16132" width="21.88671875" customWidth="1"/>
    <col min="16133" max="16133" width="20.5546875" customWidth="1"/>
    <col min="16134" max="16143" width="7.33203125" customWidth="1"/>
    <col min="16144" max="16144" width="7.44140625" customWidth="1"/>
    <col min="16145" max="16145" width="8.5546875" customWidth="1"/>
  </cols>
  <sheetData>
    <row r="1" spans="1:24" ht="43.95" customHeight="1" x14ac:dyDescent="0.3">
      <c r="A1" s="41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4" ht="23.4" customHeight="1" x14ac:dyDescent="0.3">
      <c r="A2" s="42" t="s">
        <v>190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4" ht="12" customHeight="1" x14ac:dyDescent="0.3">
      <c r="A3" s="2" t="s">
        <v>4</v>
      </c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 t="s">
        <v>5</v>
      </c>
    </row>
    <row r="4" spans="1:24" ht="18.600000000000001" customHeight="1" x14ac:dyDescent="0.3">
      <c r="A4" s="43" t="s">
        <v>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S4" s="44" t="s">
        <v>7</v>
      </c>
      <c r="T4" s="44"/>
      <c r="U4" s="44"/>
      <c r="V4" s="44" t="s">
        <v>8</v>
      </c>
      <c r="W4" s="44"/>
      <c r="X4" s="44"/>
    </row>
    <row r="5" spans="1:24" ht="23.4" customHeight="1" x14ac:dyDescent="0.3">
      <c r="A5" s="45" t="s">
        <v>12</v>
      </c>
      <c r="B5" s="45" t="s">
        <v>13</v>
      </c>
      <c r="C5" s="45" t="s">
        <v>14</v>
      </c>
      <c r="D5" s="45" t="s">
        <v>15</v>
      </c>
      <c r="E5" s="47" t="s">
        <v>16</v>
      </c>
      <c r="F5" s="47" t="s">
        <v>17</v>
      </c>
      <c r="G5" s="47" t="s">
        <v>18</v>
      </c>
      <c r="H5" s="52" t="s">
        <v>19</v>
      </c>
      <c r="I5" s="53"/>
      <c r="J5" s="52" t="s">
        <v>20</v>
      </c>
      <c r="K5" s="53"/>
      <c r="L5" s="52" t="s">
        <v>21</v>
      </c>
      <c r="M5" s="53"/>
      <c r="N5" s="45" t="s">
        <v>22</v>
      </c>
      <c r="O5" s="54" t="s">
        <v>23</v>
      </c>
      <c r="P5" s="45" t="s">
        <v>24</v>
      </c>
      <c r="Q5" s="56" t="s">
        <v>25</v>
      </c>
      <c r="S5" t="s">
        <v>26</v>
      </c>
      <c r="T5" t="s">
        <v>27</v>
      </c>
      <c r="U5" t="s">
        <v>28</v>
      </c>
      <c r="V5" t="s">
        <v>27</v>
      </c>
      <c r="W5" t="s">
        <v>28</v>
      </c>
      <c r="X5" t="s">
        <v>29</v>
      </c>
    </row>
    <row r="6" spans="1:24" ht="11.25" customHeight="1" x14ac:dyDescent="0.3">
      <c r="A6" s="46"/>
      <c r="B6" s="46"/>
      <c r="C6" s="46"/>
      <c r="D6" s="46"/>
      <c r="E6" s="48"/>
      <c r="F6" s="48"/>
      <c r="G6" s="48"/>
      <c r="H6" s="5" t="s">
        <v>30</v>
      </c>
      <c r="I6" s="6" t="s">
        <v>31</v>
      </c>
      <c r="J6" s="5" t="s">
        <v>30</v>
      </c>
      <c r="K6" s="6" t="s">
        <v>31</v>
      </c>
      <c r="L6" s="5" t="s">
        <v>30</v>
      </c>
      <c r="M6" s="6" t="s">
        <v>31</v>
      </c>
      <c r="N6" s="46"/>
      <c r="O6" s="55"/>
      <c r="P6" s="46"/>
      <c r="Q6" s="56"/>
      <c r="S6" s="7">
        <v>3.9351851851851857E-3</v>
      </c>
      <c r="T6" s="7">
        <v>5.7870370370370376E-3</v>
      </c>
      <c r="U6" s="7">
        <v>9.7222222222222224E-3</v>
      </c>
      <c r="V6" s="8">
        <v>5.208333333333333E-3</v>
      </c>
      <c r="W6" s="8">
        <v>8.6805555555555559E-3</v>
      </c>
      <c r="X6" s="8">
        <v>1.7361111111111112E-2</v>
      </c>
    </row>
    <row r="7" spans="1:24" ht="12" customHeight="1" x14ac:dyDescent="0.3">
      <c r="A7" s="49" t="s">
        <v>85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  <c r="R7" s="10"/>
    </row>
    <row r="8" spans="1:24" ht="12" customHeight="1" x14ac:dyDescent="0.3">
      <c r="A8" s="12">
        <v>1</v>
      </c>
      <c r="B8" s="13" t="s">
        <v>87</v>
      </c>
      <c r="C8" s="12" t="s">
        <v>88</v>
      </c>
      <c r="D8" s="12">
        <v>2000</v>
      </c>
      <c r="E8" s="14" t="s">
        <v>5</v>
      </c>
      <c r="F8" s="14" t="s">
        <v>81</v>
      </c>
      <c r="G8" s="15" t="s">
        <v>82</v>
      </c>
      <c r="H8" s="16">
        <v>92</v>
      </c>
      <c r="I8" s="17">
        <v>96</v>
      </c>
      <c r="J8" s="16">
        <v>138</v>
      </c>
      <c r="K8" s="17">
        <v>102</v>
      </c>
      <c r="L8" s="23">
        <v>1.2037037037037035E-2</v>
      </c>
      <c r="M8" s="17">
        <v>74</v>
      </c>
      <c r="N8" s="19">
        <v>272</v>
      </c>
      <c r="O8" s="20">
        <v>1</v>
      </c>
      <c r="P8" s="20"/>
      <c r="Q8" s="20"/>
      <c r="R8" s="20"/>
      <c r="V8" s="24"/>
      <c r="W8" s="24"/>
      <c r="X8" s="24"/>
    </row>
    <row r="9" spans="1:24" ht="12" customHeight="1" x14ac:dyDescent="0.3">
      <c r="A9" s="12">
        <v>2</v>
      </c>
      <c r="B9" s="13" t="s">
        <v>90</v>
      </c>
      <c r="C9" s="12">
        <v>1</v>
      </c>
      <c r="D9" s="12">
        <v>1998</v>
      </c>
      <c r="E9" s="14" t="s">
        <v>5</v>
      </c>
      <c r="F9" s="14" t="s">
        <v>91</v>
      </c>
      <c r="G9" s="15" t="s">
        <v>92</v>
      </c>
      <c r="H9" s="16">
        <v>83</v>
      </c>
      <c r="I9" s="17">
        <v>83</v>
      </c>
      <c r="J9" s="16">
        <v>126</v>
      </c>
      <c r="K9" s="17">
        <v>98</v>
      </c>
      <c r="L9" s="23">
        <v>1.1574074074074075E-2</v>
      </c>
      <c r="M9" s="17">
        <v>80</v>
      </c>
      <c r="N9" s="19">
        <v>261</v>
      </c>
      <c r="O9" s="20">
        <v>1</v>
      </c>
      <c r="P9" s="20"/>
      <c r="Q9" s="20"/>
      <c r="R9" s="20"/>
      <c r="S9" s="34"/>
    </row>
    <row r="10" spans="1:24" s="24" customFormat="1" ht="12" customHeight="1" x14ac:dyDescent="0.3">
      <c r="A10" s="12">
        <v>3</v>
      </c>
      <c r="B10" s="13" t="s">
        <v>76</v>
      </c>
      <c r="C10" s="26">
        <v>1</v>
      </c>
      <c r="D10" s="26">
        <v>2001</v>
      </c>
      <c r="E10" s="31" t="s">
        <v>59</v>
      </c>
      <c r="F10" s="31" t="s">
        <v>60</v>
      </c>
      <c r="G10" s="32" t="s">
        <v>61</v>
      </c>
      <c r="H10" s="33">
        <v>89</v>
      </c>
      <c r="I10" s="28">
        <v>90</v>
      </c>
      <c r="J10" s="33">
        <v>124</v>
      </c>
      <c r="K10" s="17">
        <v>98</v>
      </c>
      <c r="L10" s="23">
        <v>1.2881944444444446E-2</v>
      </c>
      <c r="M10" s="17">
        <v>65</v>
      </c>
      <c r="N10" s="29">
        <v>253</v>
      </c>
      <c r="O10" s="30">
        <v>1</v>
      </c>
      <c r="P10" s="30"/>
      <c r="Q10" s="30"/>
      <c r="R10" s="30"/>
    </row>
    <row r="11" spans="1:24" ht="12" customHeight="1" x14ac:dyDescent="0.3">
      <c r="A11" s="12">
        <v>4</v>
      </c>
      <c r="B11" s="13" t="s">
        <v>93</v>
      </c>
      <c r="C11" s="12">
        <v>1</v>
      </c>
      <c r="D11" s="12">
        <v>2000</v>
      </c>
      <c r="E11" s="14" t="s">
        <v>5</v>
      </c>
      <c r="F11" s="14" t="s">
        <v>81</v>
      </c>
      <c r="G11" s="15" t="s">
        <v>82</v>
      </c>
      <c r="H11" s="16">
        <v>87</v>
      </c>
      <c r="I11" s="17">
        <v>87</v>
      </c>
      <c r="J11" s="16">
        <v>101</v>
      </c>
      <c r="K11" s="17">
        <v>90</v>
      </c>
      <c r="L11" s="23">
        <v>1.1979166666666666E-2</v>
      </c>
      <c r="M11" s="17">
        <v>75</v>
      </c>
      <c r="N11" s="19">
        <v>252</v>
      </c>
      <c r="O11" s="20">
        <v>1</v>
      </c>
      <c r="P11" s="20"/>
      <c r="Q11" s="30"/>
      <c r="R11" s="20"/>
      <c r="S11" s="24"/>
      <c r="T11" s="24"/>
      <c r="U11" s="24"/>
      <c r="V11" s="24"/>
      <c r="W11" s="24"/>
      <c r="X11" s="24"/>
    </row>
    <row r="12" spans="1:24" ht="12" customHeight="1" x14ac:dyDescent="0.3">
      <c r="A12" s="12">
        <v>5</v>
      </c>
      <c r="B12" s="21" t="s">
        <v>77</v>
      </c>
      <c r="C12" s="12">
        <v>1</v>
      </c>
      <c r="D12" s="12">
        <v>2001</v>
      </c>
      <c r="E12" s="14" t="s">
        <v>47</v>
      </c>
      <c r="F12" s="14" t="s">
        <v>48</v>
      </c>
      <c r="G12" s="15" t="s">
        <v>78</v>
      </c>
      <c r="H12" s="22">
        <v>77</v>
      </c>
      <c r="I12" s="17">
        <v>77</v>
      </c>
      <c r="J12" s="22">
        <v>133</v>
      </c>
      <c r="K12" s="17">
        <v>101</v>
      </c>
      <c r="L12" s="23">
        <v>1.3020833333333334E-2</v>
      </c>
      <c r="M12" s="17">
        <v>64</v>
      </c>
      <c r="N12" s="19">
        <v>242</v>
      </c>
      <c r="O12" s="20">
        <v>1</v>
      </c>
      <c r="P12" s="20"/>
      <c r="Q12" s="30"/>
      <c r="R12" s="20"/>
      <c r="S12" s="24"/>
      <c r="T12" s="24"/>
      <c r="U12" s="24"/>
      <c r="V12" s="24"/>
      <c r="W12" s="24"/>
      <c r="X12" s="24"/>
    </row>
    <row r="13" spans="1:24" ht="12" customHeight="1" x14ac:dyDescent="0.3">
      <c r="A13" s="12">
        <v>6</v>
      </c>
      <c r="B13" s="21" t="s">
        <v>89</v>
      </c>
      <c r="C13" s="12">
        <v>1</v>
      </c>
      <c r="D13" s="12">
        <v>2000</v>
      </c>
      <c r="E13" s="14" t="s">
        <v>5</v>
      </c>
      <c r="F13" s="14" t="s">
        <v>81</v>
      </c>
      <c r="G13" s="15" t="s">
        <v>82</v>
      </c>
      <c r="H13" s="22">
        <v>91</v>
      </c>
      <c r="I13" s="17">
        <v>94</v>
      </c>
      <c r="J13" s="22">
        <v>108</v>
      </c>
      <c r="K13" s="17">
        <v>92</v>
      </c>
      <c r="L13" s="23">
        <v>1.4699074074074074E-2</v>
      </c>
      <c r="M13" s="17">
        <v>53</v>
      </c>
      <c r="N13" s="19">
        <v>239</v>
      </c>
      <c r="O13" s="20">
        <v>1</v>
      </c>
      <c r="P13" s="20"/>
      <c r="Q13" s="30"/>
      <c r="R13" s="20"/>
      <c r="S13" s="24"/>
      <c r="T13" s="24"/>
      <c r="U13" s="24"/>
      <c r="V13" s="24"/>
      <c r="W13" s="24"/>
      <c r="X13" s="24"/>
    </row>
    <row r="14" spans="1:24" s="24" customFormat="1" ht="12" customHeight="1" x14ac:dyDescent="0.3">
      <c r="A14" s="12">
        <v>7</v>
      </c>
      <c r="B14" s="13" t="s">
        <v>80</v>
      </c>
      <c r="C14" s="12">
        <v>2</v>
      </c>
      <c r="D14" s="12">
        <v>2001</v>
      </c>
      <c r="E14" s="14" t="s">
        <v>5</v>
      </c>
      <c r="F14" s="14" t="s">
        <v>81</v>
      </c>
      <c r="G14" s="15" t="s">
        <v>82</v>
      </c>
      <c r="H14" s="16">
        <v>85</v>
      </c>
      <c r="I14" s="17">
        <v>85</v>
      </c>
      <c r="J14" s="16">
        <v>80</v>
      </c>
      <c r="K14" s="17">
        <v>80</v>
      </c>
      <c r="L14" s="23">
        <v>1.2905092592592591E-2</v>
      </c>
      <c r="M14" s="17">
        <v>65</v>
      </c>
      <c r="N14" s="19">
        <v>230</v>
      </c>
      <c r="O14" s="20">
        <v>1</v>
      </c>
      <c r="P14" s="20"/>
      <c r="Q14" s="30"/>
      <c r="R14" s="20"/>
    </row>
    <row r="15" spans="1:24" s="24" customFormat="1" ht="12" customHeight="1" x14ac:dyDescent="0.3">
      <c r="A15" s="12">
        <v>8</v>
      </c>
      <c r="B15" s="13" t="s">
        <v>79</v>
      </c>
      <c r="C15" s="12">
        <v>1</v>
      </c>
      <c r="D15" s="12">
        <v>2001</v>
      </c>
      <c r="E15" s="14" t="s">
        <v>5</v>
      </c>
      <c r="F15" s="14" t="s">
        <v>186</v>
      </c>
      <c r="G15" s="15" t="s">
        <v>37</v>
      </c>
      <c r="H15" s="16">
        <v>78</v>
      </c>
      <c r="I15" s="17">
        <v>78</v>
      </c>
      <c r="J15" s="16">
        <v>102</v>
      </c>
      <c r="K15" s="17">
        <v>90</v>
      </c>
      <c r="L15" s="23">
        <v>1.4537037037037038E-2</v>
      </c>
      <c r="M15" s="17">
        <v>54</v>
      </c>
      <c r="N15" s="19">
        <v>222</v>
      </c>
      <c r="O15" s="20">
        <v>2</v>
      </c>
      <c r="P15" s="20"/>
      <c r="Q15" s="30"/>
      <c r="R15" s="20"/>
    </row>
    <row r="16" spans="1:24" ht="12" customHeight="1" x14ac:dyDescent="0.3">
      <c r="A16" s="12">
        <v>9</v>
      </c>
      <c r="B16" s="13" t="s">
        <v>104</v>
      </c>
      <c r="C16" s="12">
        <v>1</v>
      </c>
      <c r="D16" s="12">
        <v>1998</v>
      </c>
      <c r="E16" s="14" t="s">
        <v>5</v>
      </c>
      <c r="F16" s="14" t="s">
        <v>81</v>
      </c>
      <c r="G16" s="15" t="s">
        <v>82</v>
      </c>
      <c r="H16" s="16">
        <v>76</v>
      </c>
      <c r="I16" s="17">
        <v>76</v>
      </c>
      <c r="J16" s="16">
        <v>80</v>
      </c>
      <c r="K16" s="17">
        <v>80</v>
      </c>
      <c r="L16" s="23">
        <v>1.3541666666666667E-2</v>
      </c>
      <c r="M16" s="17">
        <v>60</v>
      </c>
      <c r="N16" s="19">
        <v>216</v>
      </c>
      <c r="O16" s="20">
        <v>2</v>
      </c>
      <c r="P16" s="20"/>
      <c r="Q16" s="20"/>
      <c r="R16" s="20"/>
      <c r="V16" s="24"/>
      <c r="W16" s="24"/>
      <c r="X16" s="24"/>
    </row>
    <row r="17" spans="1:24" ht="12" customHeight="1" x14ac:dyDescent="0.3">
      <c r="A17" s="12">
        <v>10</v>
      </c>
      <c r="B17" s="13" t="s">
        <v>94</v>
      </c>
      <c r="C17" s="12" t="s">
        <v>40</v>
      </c>
      <c r="D17" s="12">
        <v>2000</v>
      </c>
      <c r="E17" s="14" t="s">
        <v>5</v>
      </c>
      <c r="F17" s="14" t="s">
        <v>36</v>
      </c>
      <c r="G17" s="15" t="s">
        <v>82</v>
      </c>
      <c r="H17" s="16">
        <v>73</v>
      </c>
      <c r="I17" s="17">
        <v>73</v>
      </c>
      <c r="J17" s="16">
        <v>55</v>
      </c>
      <c r="K17" s="17">
        <v>67</v>
      </c>
      <c r="L17" s="23">
        <v>1.3287037037037036E-2</v>
      </c>
      <c r="M17" s="17">
        <v>62</v>
      </c>
      <c r="N17" s="19">
        <v>202</v>
      </c>
      <c r="O17" s="20">
        <v>2</v>
      </c>
      <c r="P17" s="20"/>
      <c r="Q17" s="20"/>
      <c r="R17" s="20"/>
      <c r="S17" s="34"/>
    </row>
    <row r="18" spans="1:24" ht="12" customHeight="1" x14ac:dyDescent="0.3">
      <c r="A18" s="12">
        <v>11</v>
      </c>
      <c r="B18" s="13" t="s">
        <v>83</v>
      </c>
      <c r="C18" s="12">
        <v>2</v>
      </c>
      <c r="D18" s="12">
        <v>2001</v>
      </c>
      <c r="E18" s="14" t="s">
        <v>5</v>
      </c>
      <c r="F18" s="14" t="s">
        <v>36</v>
      </c>
      <c r="G18" s="15" t="s">
        <v>37</v>
      </c>
      <c r="H18" s="16">
        <v>77</v>
      </c>
      <c r="I18" s="17">
        <v>77</v>
      </c>
      <c r="J18" s="16">
        <v>71</v>
      </c>
      <c r="K18" s="17">
        <v>75</v>
      </c>
      <c r="L18" s="23">
        <v>1.6516203703703703E-2</v>
      </c>
      <c r="M18" s="17">
        <v>43</v>
      </c>
      <c r="N18" s="19">
        <v>195</v>
      </c>
      <c r="O18" s="20">
        <v>2</v>
      </c>
      <c r="P18" s="20"/>
      <c r="Q18" s="20"/>
      <c r="R18" s="20"/>
      <c r="S18" s="24"/>
      <c r="T18" s="24"/>
      <c r="U18" s="24"/>
      <c r="V18" s="24"/>
      <c r="W18" s="24"/>
      <c r="X18" s="24"/>
    </row>
    <row r="19" spans="1:24" ht="12" customHeight="1" x14ac:dyDescent="0.3">
      <c r="A19" s="12">
        <v>12</v>
      </c>
      <c r="B19" s="13" t="s">
        <v>84</v>
      </c>
      <c r="C19" s="12" t="s">
        <v>40</v>
      </c>
      <c r="D19" s="12">
        <v>2001</v>
      </c>
      <c r="E19" s="14" t="s">
        <v>5</v>
      </c>
      <c r="F19" s="14" t="s">
        <v>36</v>
      </c>
      <c r="G19" s="15" t="s">
        <v>82</v>
      </c>
      <c r="H19" s="16">
        <v>70</v>
      </c>
      <c r="I19" s="17">
        <v>70</v>
      </c>
      <c r="J19" s="16">
        <v>35</v>
      </c>
      <c r="K19" s="17">
        <v>50</v>
      </c>
      <c r="L19" s="23">
        <v>1.4178240740740741E-2</v>
      </c>
      <c r="M19" s="17">
        <v>56</v>
      </c>
      <c r="N19" s="19">
        <v>176</v>
      </c>
      <c r="O19" s="20">
        <v>3</v>
      </c>
      <c r="P19" s="20"/>
      <c r="Q19" s="20"/>
      <c r="R19" s="20"/>
      <c r="S19" s="24"/>
      <c r="T19" s="24"/>
      <c r="U19" s="24"/>
      <c r="V19" s="24"/>
      <c r="W19" s="24"/>
      <c r="X19" s="24"/>
    </row>
    <row r="20" spans="1:24" ht="12" customHeight="1" x14ac:dyDescent="0.3">
      <c r="A20" s="49" t="s">
        <v>95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10"/>
    </row>
    <row r="21" spans="1:24" ht="12" customHeight="1" x14ac:dyDescent="0.3">
      <c r="A21" s="12">
        <v>1</v>
      </c>
      <c r="B21" s="13" t="s">
        <v>100</v>
      </c>
      <c r="C21" s="12" t="s">
        <v>98</v>
      </c>
      <c r="D21" s="12">
        <v>1990</v>
      </c>
      <c r="E21" s="14" t="s">
        <v>5</v>
      </c>
      <c r="F21" s="14" t="s">
        <v>99</v>
      </c>
      <c r="G21" s="15" t="s">
        <v>82</v>
      </c>
      <c r="H21" s="16">
        <v>90</v>
      </c>
      <c r="I21" s="17">
        <v>92</v>
      </c>
      <c r="J21" s="16">
        <v>113</v>
      </c>
      <c r="K21" s="17">
        <v>94</v>
      </c>
      <c r="L21" s="23">
        <v>1.091435185185185E-2</v>
      </c>
      <c r="M21" s="17">
        <v>87</v>
      </c>
      <c r="N21" s="19">
        <v>273</v>
      </c>
      <c r="O21" s="20">
        <v>1</v>
      </c>
      <c r="P21" s="20"/>
      <c r="Q21" s="20"/>
      <c r="R21" s="20"/>
      <c r="S21" s="24"/>
      <c r="T21" s="24"/>
      <c r="U21" s="24"/>
      <c r="V21" s="24"/>
      <c r="W21" s="24"/>
      <c r="X21" s="24"/>
    </row>
    <row r="22" spans="1:24" ht="12" customHeight="1" x14ac:dyDescent="0.3">
      <c r="A22" s="12">
        <v>2</v>
      </c>
      <c r="B22" s="13" t="s">
        <v>97</v>
      </c>
      <c r="C22" s="12" t="s">
        <v>98</v>
      </c>
      <c r="D22" s="12">
        <v>1974</v>
      </c>
      <c r="E22" s="14" t="s">
        <v>5</v>
      </c>
      <c r="F22" s="14" t="s">
        <v>99</v>
      </c>
      <c r="G22" s="15" t="s">
        <v>82</v>
      </c>
      <c r="H22" s="16">
        <v>87</v>
      </c>
      <c r="I22" s="17">
        <v>87</v>
      </c>
      <c r="J22" s="16">
        <v>135</v>
      </c>
      <c r="K22" s="17">
        <v>101</v>
      </c>
      <c r="L22" s="23">
        <v>1.1828703703703704E-2</v>
      </c>
      <c r="M22" s="17">
        <v>77</v>
      </c>
      <c r="N22" s="19">
        <v>265</v>
      </c>
      <c r="O22" s="20">
        <v>1</v>
      </c>
      <c r="P22" s="20"/>
      <c r="Q22" s="20"/>
      <c r="R22" s="20"/>
      <c r="S22" s="24"/>
      <c r="T22" s="24"/>
      <c r="U22" s="24"/>
      <c r="V22" s="24"/>
      <c r="W22" s="24"/>
      <c r="X22" s="24"/>
    </row>
    <row r="23" spans="1:24" ht="12" customHeight="1" x14ac:dyDescent="0.3">
      <c r="A23" s="12">
        <v>3</v>
      </c>
      <c r="B23" s="13" t="s">
        <v>101</v>
      </c>
      <c r="C23" s="12" t="s">
        <v>88</v>
      </c>
      <c r="D23" s="12">
        <v>1996</v>
      </c>
      <c r="E23" s="14" t="s">
        <v>5</v>
      </c>
      <c r="F23" s="14" t="s">
        <v>91</v>
      </c>
      <c r="G23" s="15" t="s">
        <v>92</v>
      </c>
      <c r="H23" s="16">
        <v>88</v>
      </c>
      <c r="I23" s="17">
        <v>88</v>
      </c>
      <c r="J23" s="16">
        <v>103</v>
      </c>
      <c r="K23" s="17">
        <v>91</v>
      </c>
      <c r="L23" s="23">
        <v>1.1712962962962965E-2</v>
      </c>
      <c r="M23" s="17">
        <v>78</v>
      </c>
      <c r="N23" s="19">
        <v>257</v>
      </c>
      <c r="O23" s="20">
        <v>1</v>
      </c>
      <c r="P23" s="20"/>
      <c r="Q23" s="20"/>
      <c r="R23" s="20"/>
      <c r="S23" s="24"/>
      <c r="T23" s="24"/>
      <c r="U23" s="24"/>
      <c r="V23" s="24"/>
      <c r="W23" s="24"/>
      <c r="X23" s="24"/>
    </row>
    <row r="24" spans="1:24" ht="12" customHeight="1" x14ac:dyDescent="0.3">
      <c r="A24" s="12">
        <v>4</v>
      </c>
      <c r="B24" s="13" t="s">
        <v>102</v>
      </c>
      <c r="C24" s="12" t="s">
        <v>103</v>
      </c>
      <c r="D24" s="12">
        <v>1981</v>
      </c>
      <c r="E24" s="14" t="s">
        <v>5</v>
      </c>
      <c r="F24" s="14" t="s">
        <v>99</v>
      </c>
      <c r="G24" s="15" t="s">
        <v>82</v>
      </c>
      <c r="H24" s="16">
        <v>79</v>
      </c>
      <c r="I24" s="17">
        <v>79</v>
      </c>
      <c r="J24" s="16">
        <v>100</v>
      </c>
      <c r="K24" s="17">
        <v>90</v>
      </c>
      <c r="L24" s="23">
        <v>1.3807870370370371E-2</v>
      </c>
      <c r="M24" s="17">
        <v>58</v>
      </c>
      <c r="N24" s="19">
        <v>227</v>
      </c>
      <c r="O24" s="20">
        <v>1</v>
      </c>
      <c r="P24" s="20"/>
      <c r="Q24" s="20"/>
      <c r="R24" s="20"/>
      <c r="S24" s="24"/>
      <c r="T24" s="24"/>
      <c r="U24" s="24"/>
      <c r="V24" s="24"/>
      <c r="W24" s="24"/>
      <c r="X24" s="24"/>
    </row>
    <row r="25" spans="1:24" ht="12" customHeight="1" x14ac:dyDescent="0.3">
      <c r="A25" s="12">
        <v>5</v>
      </c>
      <c r="B25" s="13" t="s">
        <v>105</v>
      </c>
      <c r="C25" s="12">
        <v>1</v>
      </c>
      <c r="D25" s="12">
        <v>1996</v>
      </c>
      <c r="E25" s="14" t="s">
        <v>5</v>
      </c>
      <c r="F25" s="14" t="s">
        <v>91</v>
      </c>
      <c r="G25" s="15" t="s">
        <v>92</v>
      </c>
      <c r="H25" s="16">
        <v>69</v>
      </c>
      <c r="I25" s="17">
        <v>69</v>
      </c>
      <c r="J25" s="16">
        <v>79</v>
      </c>
      <c r="K25" s="17">
        <v>79</v>
      </c>
      <c r="L25" s="23">
        <v>1.4293981481481482E-2</v>
      </c>
      <c r="M25" s="17">
        <v>55</v>
      </c>
      <c r="N25" s="19">
        <v>203</v>
      </c>
      <c r="O25" s="20">
        <v>2</v>
      </c>
      <c r="P25" s="20"/>
      <c r="Q25" s="20"/>
      <c r="R25" s="20"/>
      <c r="S25" s="24"/>
      <c r="T25" s="24"/>
      <c r="U25" s="24"/>
      <c r="V25" s="24"/>
      <c r="W25" s="24"/>
      <c r="X25" s="24"/>
    </row>
    <row r="26" spans="1:24" ht="13.95" customHeight="1" x14ac:dyDescent="0.3">
      <c r="A26" s="49" t="s">
        <v>150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  <c r="R26" s="10"/>
    </row>
    <row r="27" spans="1:24" s="24" customFormat="1" ht="12" customHeight="1" x14ac:dyDescent="0.3">
      <c r="A27" s="12">
        <v>1</v>
      </c>
      <c r="B27" s="13" t="s">
        <v>153</v>
      </c>
      <c r="C27" s="26">
        <v>1</v>
      </c>
      <c r="D27" s="26">
        <v>2000</v>
      </c>
      <c r="E27" s="31" t="s">
        <v>59</v>
      </c>
      <c r="F27" s="31" t="s">
        <v>60</v>
      </c>
      <c r="G27" s="32" t="s">
        <v>61</v>
      </c>
      <c r="H27" s="33">
        <v>83</v>
      </c>
      <c r="I27" s="28">
        <v>83</v>
      </c>
      <c r="J27" s="33">
        <v>31</v>
      </c>
      <c r="K27" s="17">
        <v>72</v>
      </c>
      <c r="L27" s="18">
        <v>1.9907407407407408E-2</v>
      </c>
      <c r="M27" s="17">
        <v>81</v>
      </c>
      <c r="N27" s="29">
        <v>236</v>
      </c>
      <c r="O27" s="30">
        <v>1</v>
      </c>
      <c r="P27" s="30"/>
      <c r="Q27" s="30"/>
      <c r="R27" s="30"/>
      <c r="S27"/>
      <c r="T27"/>
      <c r="U27"/>
      <c r="V27"/>
      <c r="W27"/>
      <c r="X27"/>
    </row>
    <row r="28" spans="1:24" s="24" customFormat="1" ht="12" customHeight="1" x14ac:dyDescent="0.3">
      <c r="A28" s="12">
        <v>2</v>
      </c>
      <c r="B28" s="13" t="s">
        <v>152</v>
      </c>
      <c r="C28" s="26">
        <v>1</v>
      </c>
      <c r="D28" s="26">
        <v>1999</v>
      </c>
      <c r="E28" s="31" t="s">
        <v>59</v>
      </c>
      <c r="F28" s="31" t="s">
        <v>60</v>
      </c>
      <c r="G28" s="32" t="s">
        <v>61</v>
      </c>
      <c r="H28" s="33">
        <v>81</v>
      </c>
      <c r="I28" s="28">
        <v>81</v>
      </c>
      <c r="J28" s="33">
        <v>45</v>
      </c>
      <c r="K28" s="17">
        <v>90</v>
      </c>
      <c r="L28" s="18">
        <v>2.2118055555555557E-2</v>
      </c>
      <c r="M28" s="17">
        <v>65</v>
      </c>
      <c r="N28" s="29">
        <v>236</v>
      </c>
      <c r="O28" s="30">
        <v>1</v>
      </c>
      <c r="P28" s="30"/>
      <c r="Q28" s="30"/>
      <c r="R28" s="30"/>
      <c r="S28"/>
      <c r="T28"/>
      <c r="U28"/>
      <c r="V28"/>
      <c r="W28"/>
      <c r="X28"/>
    </row>
    <row r="29" spans="1:24" s="24" customFormat="1" ht="12" customHeight="1" x14ac:dyDescent="0.3">
      <c r="A29" s="12">
        <v>3</v>
      </c>
      <c r="B29" s="13" t="s">
        <v>155</v>
      </c>
      <c r="C29" s="12">
        <v>1</v>
      </c>
      <c r="D29" s="12">
        <v>2000</v>
      </c>
      <c r="E29" s="14" t="s">
        <v>5</v>
      </c>
      <c r="F29" s="14" t="s">
        <v>36</v>
      </c>
      <c r="G29" s="15" t="s">
        <v>82</v>
      </c>
      <c r="H29" s="16">
        <v>79</v>
      </c>
      <c r="I29" s="17">
        <v>79</v>
      </c>
      <c r="J29" s="16">
        <v>30</v>
      </c>
      <c r="K29" s="17">
        <v>70</v>
      </c>
      <c r="L29" s="18">
        <v>2.1828703703703701E-2</v>
      </c>
      <c r="M29" s="17">
        <v>67</v>
      </c>
      <c r="N29" s="19">
        <v>216</v>
      </c>
      <c r="O29" s="20">
        <v>2</v>
      </c>
      <c r="P29" s="20"/>
      <c r="Q29" s="20"/>
      <c r="R29" s="20"/>
      <c r="S29"/>
      <c r="T29"/>
      <c r="U29"/>
      <c r="V29"/>
      <c r="W29"/>
      <c r="X29"/>
    </row>
    <row r="30" spans="1:24" s="24" customFormat="1" ht="12" customHeight="1" x14ac:dyDescent="0.3">
      <c r="A30" s="12">
        <v>4</v>
      </c>
      <c r="B30" s="13" t="s">
        <v>142</v>
      </c>
      <c r="C30" s="12">
        <v>2</v>
      </c>
      <c r="D30" s="12">
        <v>2002</v>
      </c>
      <c r="E30" s="14" t="s">
        <v>5</v>
      </c>
      <c r="F30" s="14" t="s">
        <v>36</v>
      </c>
      <c r="G30" s="15" t="s">
        <v>37</v>
      </c>
      <c r="H30" s="16">
        <v>71</v>
      </c>
      <c r="I30" s="17">
        <v>71</v>
      </c>
      <c r="J30" s="16">
        <v>32</v>
      </c>
      <c r="K30" s="17">
        <v>74</v>
      </c>
      <c r="L30" s="18">
        <v>2.1898148148148149E-2</v>
      </c>
      <c r="M30" s="17">
        <v>67</v>
      </c>
      <c r="N30" s="19">
        <v>212</v>
      </c>
      <c r="O30" s="20">
        <v>2</v>
      </c>
      <c r="P30" s="20"/>
      <c r="Q30" s="20"/>
      <c r="R30" s="20"/>
      <c r="S30"/>
      <c r="T30"/>
      <c r="U30"/>
      <c r="V30"/>
      <c r="W30"/>
      <c r="X30"/>
    </row>
    <row r="31" spans="1:24" s="24" customFormat="1" ht="12" customHeight="1" x14ac:dyDescent="0.3">
      <c r="A31" s="12">
        <v>5</v>
      </c>
      <c r="B31" s="13" t="s">
        <v>154</v>
      </c>
      <c r="C31" s="12">
        <v>1</v>
      </c>
      <c r="D31" s="12">
        <v>1998</v>
      </c>
      <c r="E31" s="14" t="s">
        <v>5</v>
      </c>
      <c r="F31" s="14" t="s">
        <v>36</v>
      </c>
      <c r="G31" s="15" t="s">
        <v>51</v>
      </c>
      <c r="H31" s="16">
        <v>71</v>
      </c>
      <c r="I31" s="17">
        <v>71</v>
      </c>
      <c r="J31" s="16">
        <v>36</v>
      </c>
      <c r="K31" s="17">
        <v>81</v>
      </c>
      <c r="L31" s="18">
        <v>2.3298611111111107E-2</v>
      </c>
      <c r="M31" s="17">
        <v>59</v>
      </c>
      <c r="N31" s="19">
        <v>211</v>
      </c>
      <c r="O31" s="20">
        <v>2</v>
      </c>
      <c r="P31" s="20"/>
      <c r="Q31" s="20"/>
      <c r="R31" s="20"/>
    </row>
    <row r="32" spans="1:24" s="24" customFormat="1" ht="12" customHeight="1" x14ac:dyDescent="0.3">
      <c r="A32" s="12">
        <v>6</v>
      </c>
      <c r="B32" s="13" t="s">
        <v>144</v>
      </c>
      <c r="C32" s="26">
        <v>3</v>
      </c>
      <c r="D32" s="26">
        <v>2002</v>
      </c>
      <c r="E32" s="31" t="s">
        <v>59</v>
      </c>
      <c r="F32" s="31" t="s">
        <v>60</v>
      </c>
      <c r="G32" s="32" t="s">
        <v>61</v>
      </c>
      <c r="H32" s="33">
        <v>83</v>
      </c>
      <c r="I32" s="28">
        <v>83</v>
      </c>
      <c r="J32" s="33">
        <v>21</v>
      </c>
      <c r="K32" s="17">
        <v>52</v>
      </c>
      <c r="L32" s="18">
        <v>2.1678240740740738E-2</v>
      </c>
      <c r="M32" s="17">
        <v>68</v>
      </c>
      <c r="N32" s="29">
        <v>203</v>
      </c>
      <c r="O32" s="30">
        <v>2</v>
      </c>
      <c r="P32" s="30"/>
      <c r="Q32" s="30"/>
      <c r="R32" s="30"/>
      <c r="S32"/>
      <c r="T32"/>
      <c r="U32"/>
      <c r="V32"/>
      <c r="W32"/>
      <c r="X32"/>
    </row>
    <row r="33" spans="1:24" s="24" customFormat="1" ht="12" customHeight="1" x14ac:dyDescent="0.3">
      <c r="A33" s="12">
        <v>7</v>
      </c>
      <c r="B33" s="13" t="s">
        <v>156</v>
      </c>
      <c r="C33" s="12">
        <v>1</v>
      </c>
      <c r="D33" s="12">
        <v>1999</v>
      </c>
      <c r="E33" s="14" t="s">
        <v>5</v>
      </c>
      <c r="F33" s="14" t="s">
        <v>91</v>
      </c>
      <c r="G33" s="15" t="s">
        <v>92</v>
      </c>
      <c r="H33" s="16">
        <v>78</v>
      </c>
      <c r="I33" s="17">
        <v>78</v>
      </c>
      <c r="J33" s="16">
        <v>24</v>
      </c>
      <c r="K33" s="17">
        <v>58</v>
      </c>
      <c r="L33" s="18">
        <v>2.207175925925926E-2</v>
      </c>
      <c r="M33" s="17">
        <v>66</v>
      </c>
      <c r="N33" s="19">
        <v>202</v>
      </c>
      <c r="O33" s="20">
        <v>2</v>
      </c>
      <c r="P33" s="20"/>
      <c r="Q33" s="20"/>
      <c r="R33" s="20"/>
      <c r="S33"/>
      <c r="T33"/>
      <c r="U33"/>
    </row>
    <row r="34" spans="1:24" s="24" customFormat="1" ht="12" customHeight="1" x14ac:dyDescent="0.3">
      <c r="A34" s="12">
        <v>8</v>
      </c>
      <c r="B34" s="13" t="s">
        <v>157</v>
      </c>
      <c r="C34" s="12"/>
      <c r="D34" s="12">
        <v>1999</v>
      </c>
      <c r="E34" s="14" t="s">
        <v>158</v>
      </c>
      <c r="F34" s="14" t="s">
        <v>36</v>
      </c>
      <c r="G34" s="15" t="s">
        <v>82</v>
      </c>
      <c r="H34" s="16">
        <v>64</v>
      </c>
      <c r="I34" s="17">
        <v>64</v>
      </c>
      <c r="J34" s="16">
        <v>25</v>
      </c>
      <c r="K34" s="17">
        <v>60</v>
      </c>
      <c r="L34" s="18">
        <v>2.0648148148148148E-2</v>
      </c>
      <c r="M34" s="17">
        <v>76</v>
      </c>
      <c r="N34" s="19">
        <v>200</v>
      </c>
      <c r="O34" s="20">
        <v>2</v>
      </c>
      <c r="P34" s="20"/>
      <c r="Q34" s="20"/>
      <c r="R34" s="20"/>
    </row>
    <row r="35" spans="1:24" s="24" customFormat="1" ht="12" customHeight="1" x14ac:dyDescent="0.3">
      <c r="A35" s="12">
        <v>9</v>
      </c>
      <c r="B35" s="13" t="s">
        <v>141</v>
      </c>
      <c r="C35" s="12">
        <v>2</v>
      </c>
      <c r="D35" s="12">
        <v>2002</v>
      </c>
      <c r="E35" s="14" t="s">
        <v>41</v>
      </c>
      <c r="F35" s="14" t="s">
        <v>42</v>
      </c>
      <c r="G35" s="15" t="s">
        <v>43</v>
      </c>
      <c r="H35" s="16">
        <v>76</v>
      </c>
      <c r="I35" s="17">
        <f>IF(H35=0,0,IF(H35&lt;=94,INDEX([1]Таблицы!$A$4:$A$103,MATCH(H35,[1]Таблицы!$H$4:$H$103,0))))</f>
        <v>76</v>
      </c>
      <c r="J35" s="16">
        <v>34</v>
      </c>
      <c r="K35" s="17">
        <f>IF(J35=0,0,IF(J35&lt;=60,INDEX([1]Таблицы!$A$4:$A$103,MATCH(J35,[1]Таблицы!$G$4:$G$103,1))))</f>
        <v>78</v>
      </c>
      <c r="L35" s="18">
        <v>2.991898148148148E-2</v>
      </c>
      <c r="M35" s="17">
        <f>IF(L35=0,0,IF(L35&gt;=$X$8,INDEX([1]Таблицы!$A$4:$A$103,MATCH(L35,[1]Таблицы!$E$4:$E$103,-1))))</f>
        <v>34</v>
      </c>
      <c r="N35" s="19">
        <f>SUM(I35,K35,M35)</f>
        <v>188</v>
      </c>
      <c r="O35" s="20">
        <v>3</v>
      </c>
      <c r="P35" s="20"/>
      <c r="Q35" s="20"/>
      <c r="R35" s="20"/>
      <c r="S35"/>
      <c r="T35"/>
      <c r="U35"/>
    </row>
    <row r="36" spans="1:24" s="24" customFormat="1" ht="12" customHeight="1" x14ac:dyDescent="0.3">
      <c r="A36" s="12">
        <v>10</v>
      </c>
      <c r="B36" s="13" t="s">
        <v>143</v>
      </c>
      <c r="C36" s="12">
        <v>2</v>
      </c>
      <c r="D36" s="12">
        <v>2002</v>
      </c>
      <c r="E36" s="14" t="s">
        <v>41</v>
      </c>
      <c r="F36" s="14" t="s">
        <v>42</v>
      </c>
      <c r="G36" s="15" t="s">
        <v>43</v>
      </c>
      <c r="H36" s="16">
        <v>85</v>
      </c>
      <c r="I36" s="17">
        <f>IF(H36=0,0,IF(H36&lt;=94,INDEX([1]Таблицы!$A$4:$A$103,MATCH(H36,[1]Таблицы!$H$4:$H$103,0))))</f>
        <v>85</v>
      </c>
      <c r="J36" s="16">
        <v>21</v>
      </c>
      <c r="K36" s="17">
        <f>IF(J36=0,0,IF(J36&lt;=60,INDEX([1]Таблицы!$A$4:$A$103,MATCH(J36,[1]Таблицы!$G$4:$G$103,1))))</f>
        <v>52</v>
      </c>
      <c r="L36" s="18">
        <v>2.8715277777777781E-2</v>
      </c>
      <c r="M36" s="17">
        <f>IF(L36=0,0,IF(L36&gt;=$X$8,INDEX([1]Таблицы!$A$4:$A$103,MATCH(L36,[1]Таблицы!$E$4:$E$103,-1))))</f>
        <v>37</v>
      </c>
      <c r="N36" s="19">
        <f>SUM(I36,K36,M36)</f>
        <v>174</v>
      </c>
      <c r="O36" s="20">
        <v>3</v>
      </c>
      <c r="P36" s="20"/>
      <c r="Q36" s="20"/>
      <c r="R36" s="20"/>
      <c r="S36"/>
      <c r="T36"/>
      <c r="U36"/>
      <c r="V36"/>
      <c r="W36"/>
      <c r="X36"/>
    </row>
    <row r="37" spans="1:24" ht="12" customHeight="1" x14ac:dyDescent="0.3">
      <c r="A37" s="12">
        <v>11</v>
      </c>
      <c r="B37" s="13" t="s">
        <v>161</v>
      </c>
      <c r="C37" s="12"/>
      <c r="D37" s="12">
        <v>2000</v>
      </c>
      <c r="E37" s="14" t="s">
        <v>148</v>
      </c>
      <c r="F37" s="14" t="s">
        <v>189</v>
      </c>
      <c r="G37" s="15" t="s">
        <v>149</v>
      </c>
      <c r="H37" s="16">
        <v>52</v>
      </c>
      <c r="I37" s="17">
        <v>52</v>
      </c>
      <c r="J37" s="16">
        <v>22</v>
      </c>
      <c r="K37" s="17">
        <v>54</v>
      </c>
      <c r="L37" s="18">
        <v>2.2083333333333333E-2</v>
      </c>
      <c r="M37" s="17">
        <v>66</v>
      </c>
      <c r="N37" s="19">
        <v>172</v>
      </c>
      <c r="O37" s="20">
        <v>3</v>
      </c>
      <c r="P37" s="20"/>
      <c r="Q37" s="20"/>
      <c r="R37" s="20"/>
      <c r="V37" s="24"/>
      <c r="W37" s="24"/>
      <c r="X37" s="24"/>
    </row>
    <row r="38" spans="1:24" s="24" customFormat="1" ht="12" customHeight="1" x14ac:dyDescent="0.3">
      <c r="A38" s="12">
        <v>12</v>
      </c>
      <c r="B38" s="13" t="s">
        <v>159</v>
      </c>
      <c r="C38" s="12">
        <v>1</v>
      </c>
      <c r="D38" s="12">
        <v>1999</v>
      </c>
      <c r="E38" s="14" t="s">
        <v>47</v>
      </c>
      <c r="F38" s="14" t="s">
        <v>48</v>
      </c>
      <c r="G38" s="15" t="s">
        <v>78</v>
      </c>
      <c r="H38" s="16">
        <v>68</v>
      </c>
      <c r="I38" s="17">
        <v>68</v>
      </c>
      <c r="J38" s="16">
        <v>22</v>
      </c>
      <c r="K38" s="17">
        <v>54</v>
      </c>
      <c r="L38" s="18">
        <v>2.5613425925925925E-2</v>
      </c>
      <c r="M38" s="17">
        <v>47</v>
      </c>
      <c r="N38" s="19">
        <v>169</v>
      </c>
      <c r="O38" s="20">
        <v>3</v>
      </c>
      <c r="P38" s="20"/>
      <c r="Q38" s="20"/>
      <c r="R38" s="20"/>
    </row>
    <row r="39" spans="1:24" s="24" customFormat="1" ht="12" customHeight="1" x14ac:dyDescent="0.3">
      <c r="A39" s="12">
        <v>13</v>
      </c>
      <c r="B39" s="13" t="s">
        <v>146</v>
      </c>
      <c r="C39" s="12" t="s">
        <v>66</v>
      </c>
      <c r="D39" s="12">
        <v>2002</v>
      </c>
      <c r="E39" s="14" t="s">
        <v>5</v>
      </c>
      <c r="F39" s="14" t="s">
        <v>36</v>
      </c>
      <c r="G39" s="15" t="s">
        <v>37</v>
      </c>
      <c r="H39" s="16">
        <v>78</v>
      </c>
      <c r="I39" s="17">
        <v>78</v>
      </c>
      <c r="J39" s="16">
        <v>12</v>
      </c>
      <c r="K39" s="17">
        <v>34</v>
      </c>
      <c r="L39" s="18">
        <v>2.4097222222222225E-2</v>
      </c>
      <c r="M39" s="17">
        <v>54</v>
      </c>
      <c r="N39" s="19">
        <v>166</v>
      </c>
      <c r="O39" s="20">
        <v>3</v>
      </c>
      <c r="P39" s="20"/>
      <c r="Q39" s="20"/>
      <c r="R39" s="20"/>
      <c r="S39"/>
      <c r="T39"/>
      <c r="U39"/>
      <c r="V39"/>
      <c r="W39"/>
      <c r="X39"/>
    </row>
    <row r="40" spans="1:24" s="24" customFormat="1" ht="12" customHeight="1" x14ac:dyDescent="0.3">
      <c r="A40" s="12">
        <v>14</v>
      </c>
      <c r="B40" s="13" t="s">
        <v>147</v>
      </c>
      <c r="C40" s="12"/>
      <c r="D40" s="12">
        <v>2001</v>
      </c>
      <c r="E40" s="14" t="s">
        <v>148</v>
      </c>
      <c r="F40" s="14" t="s">
        <v>189</v>
      </c>
      <c r="G40" s="15" t="s">
        <v>149</v>
      </c>
      <c r="H40" s="16">
        <v>63</v>
      </c>
      <c r="I40" s="17">
        <v>63</v>
      </c>
      <c r="J40" s="16">
        <v>11</v>
      </c>
      <c r="K40" s="17">
        <v>31</v>
      </c>
      <c r="L40" s="18">
        <v>2.4189814814814817E-2</v>
      </c>
      <c r="M40" s="17">
        <v>54</v>
      </c>
      <c r="N40" s="19">
        <v>148</v>
      </c>
      <c r="O40" s="20" t="s">
        <v>46</v>
      </c>
      <c r="P40" s="20"/>
      <c r="Q40" s="20"/>
      <c r="R40" s="20"/>
      <c r="S40"/>
      <c r="T40"/>
      <c r="U40"/>
      <c r="V40"/>
      <c r="W40"/>
      <c r="X40"/>
    </row>
    <row r="41" spans="1:24" ht="13.95" customHeight="1" x14ac:dyDescent="0.3">
      <c r="A41" s="12">
        <v>15</v>
      </c>
      <c r="B41" s="13" t="s">
        <v>145</v>
      </c>
      <c r="C41" s="12">
        <v>3</v>
      </c>
      <c r="D41" s="12">
        <v>2002</v>
      </c>
      <c r="E41" s="14" t="s">
        <v>47</v>
      </c>
      <c r="F41" s="14" t="s">
        <v>48</v>
      </c>
      <c r="G41" s="15" t="s">
        <v>49</v>
      </c>
      <c r="H41" s="16">
        <v>60</v>
      </c>
      <c r="I41" s="17">
        <v>60</v>
      </c>
      <c r="J41" s="16">
        <v>22</v>
      </c>
      <c r="K41" s="17">
        <v>54</v>
      </c>
      <c r="L41" s="18">
        <v>3.0995370370370371E-2</v>
      </c>
      <c r="M41" s="17">
        <v>32</v>
      </c>
      <c r="N41" s="19">
        <v>146</v>
      </c>
      <c r="O41" s="20" t="s">
        <v>46</v>
      </c>
      <c r="P41" s="20"/>
      <c r="Q41" s="20"/>
      <c r="R41" s="10"/>
    </row>
    <row r="42" spans="1:24" s="24" customFormat="1" ht="12" customHeight="1" x14ac:dyDescent="0.3">
      <c r="A42" s="12">
        <v>16</v>
      </c>
      <c r="B42" s="13" t="s">
        <v>160</v>
      </c>
      <c r="C42" s="12" t="s">
        <v>40</v>
      </c>
      <c r="D42" s="12">
        <v>2000</v>
      </c>
      <c r="E42" s="14" t="s">
        <v>5</v>
      </c>
      <c r="F42" s="14" t="s">
        <v>36</v>
      </c>
      <c r="G42" s="15" t="s">
        <v>82</v>
      </c>
      <c r="H42" s="16">
        <v>50</v>
      </c>
      <c r="I42" s="17">
        <v>50</v>
      </c>
      <c r="J42" s="16">
        <v>24</v>
      </c>
      <c r="K42" s="17">
        <v>58</v>
      </c>
      <c r="L42" s="18">
        <v>3.2662037037037038E-2</v>
      </c>
      <c r="M42" s="17">
        <v>28</v>
      </c>
      <c r="N42" s="19">
        <v>136</v>
      </c>
      <c r="O42" s="20" t="s">
        <v>46</v>
      </c>
      <c r="P42" s="20"/>
      <c r="Q42" s="20"/>
      <c r="R42" s="30"/>
    </row>
    <row r="43" spans="1:24" s="24" customFormat="1" ht="12" customHeight="1" x14ac:dyDescent="0.3">
      <c r="A43" s="49" t="s">
        <v>162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20"/>
    </row>
    <row r="44" spans="1:24" ht="12" customHeight="1" x14ac:dyDescent="0.3">
      <c r="A44" s="12">
        <v>1</v>
      </c>
      <c r="B44" s="13" t="s">
        <v>164</v>
      </c>
      <c r="C44" s="26" t="s">
        <v>98</v>
      </c>
      <c r="D44" s="26">
        <v>1989</v>
      </c>
      <c r="E44" s="31" t="s">
        <v>5</v>
      </c>
      <c r="F44" s="14" t="s">
        <v>99</v>
      </c>
      <c r="G44" s="15" t="s">
        <v>82</v>
      </c>
      <c r="H44" s="27">
        <v>86</v>
      </c>
      <c r="I44" s="28">
        <v>86</v>
      </c>
      <c r="J44" s="27">
        <v>48</v>
      </c>
      <c r="K44" s="17">
        <v>93</v>
      </c>
      <c r="L44" s="18">
        <v>2.0243055555555552E-2</v>
      </c>
      <c r="M44" s="17">
        <v>79</v>
      </c>
      <c r="N44" s="29">
        <v>258</v>
      </c>
      <c r="O44" s="30">
        <v>1</v>
      </c>
      <c r="P44" s="30"/>
      <c r="Q44" s="30"/>
      <c r="R44" s="20"/>
    </row>
    <row r="45" spans="1:24" ht="12" customHeight="1" x14ac:dyDescent="0.3">
      <c r="A45" s="12">
        <v>2</v>
      </c>
      <c r="B45" s="13" t="s">
        <v>166</v>
      </c>
      <c r="C45" s="12" t="s">
        <v>88</v>
      </c>
      <c r="D45" s="12">
        <v>1993</v>
      </c>
      <c r="E45" s="14" t="s">
        <v>5</v>
      </c>
      <c r="F45" s="14" t="s">
        <v>99</v>
      </c>
      <c r="G45" s="15" t="s">
        <v>82</v>
      </c>
      <c r="H45" s="22">
        <v>87</v>
      </c>
      <c r="I45" s="17">
        <v>87</v>
      </c>
      <c r="J45" s="22">
        <v>37</v>
      </c>
      <c r="K45" s="17">
        <v>82</v>
      </c>
      <c r="L45" s="18">
        <v>2.0509259259259258E-2</v>
      </c>
      <c r="M45" s="17">
        <v>77</v>
      </c>
      <c r="N45" s="19">
        <v>246</v>
      </c>
      <c r="O45" s="20">
        <v>1</v>
      </c>
      <c r="P45" s="20"/>
      <c r="Q45" s="20"/>
      <c r="R45" s="20"/>
      <c r="V45" s="24"/>
      <c r="W45" s="24"/>
      <c r="X45" s="24"/>
    </row>
    <row r="46" spans="1:24" ht="12" customHeight="1" x14ac:dyDescent="0.3">
      <c r="A46" s="12">
        <v>3</v>
      </c>
      <c r="B46" s="21" t="s">
        <v>167</v>
      </c>
      <c r="C46" s="12">
        <v>1</v>
      </c>
      <c r="D46" s="12">
        <v>1997</v>
      </c>
      <c r="E46" s="14" t="s">
        <v>5</v>
      </c>
      <c r="F46" s="14" t="s">
        <v>91</v>
      </c>
      <c r="G46" s="15" t="s">
        <v>92</v>
      </c>
      <c r="H46" s="22">
        <v>84</v>
      </c>
      <c r="I46" s="17">
        <v>84</v>
      </c>
      <c r="J46" s="22">
        <v>34</v>
      </c>
      <c r="K46" s="17">
        <v>78</v>
      </c>
      <c r="L46" s="18">
        <v>2.1759259259259259E-2</v>
      </c>
      <c r="M46" s="17">
        <v>68</v>
      </c>
      <c r="N46" s="19">
        <v>230</v>
      </c>
      <c r="O46" s="20">
        <v>1</v>
      </c>
      <c r="P46" s="20"/>
      <c r="Q46" s="20"/>
      <c r="R46" s="20"/>
    </row>
    <row r="47" spans="1:24" ht="12" customHeight="1" x14ac:dyDescent="0.3">
      <c r="A47" s="12">
        <v>4</v>
      </c>
      <c r="B47" s="21" t="s">
        <v>173</v>
      </c>
      <c r="C47" s="12">
        <v>1</v>
      </c>
      <c r="D47" s="12">
        <v>1997</v>
      </c>
      <c r="E47" s="14" t="s">
        <v>5</v>
      </c>
      <c r="F47" s="14" t="s">
        <v>91</v>
      </c>
      <c r="G47" s="15" t="s">
        <v>92</v>
      </c>
      <c r="H47" s="22">
        <v>78</v>
      </c>
      <c r="I47" s="17">
        <v>78</v>
      </c>
      <c r="J47" s="22">
        <v>13</v>
      </c>
      <c r="K47" s="17">
        <v>36</v>
      </c>
      <c r="L47" s="18">
        <v>2.0960648148148148E-2</v>
      </c>
      <c r="M47" s="17">
        <v>74</v>
      </c>
      <c r="N47" s="19">
        <v>188</v>
      </c>
      <c r="O47" s="20">
        <v>3</v>
      </c>
      <c r="P47" s="20"/>
      <c r="Q47" s="20"/>
      <c r="R47" s="20"/>
    </row>
    <row r="48" spans="1:24" ht="12" customHeight="1" x14ac:dyDescent="0.3">
      <c r="A48" s="12">
        <v>5</v>
      </c>
      <c r="B48" s="13" t="s">
        <v>172</v>
      </c>
      <c r="C48" s="12">
        <v>1</v>
      </c>
      <c r="D48" s="12">
        <v>1996</v>
      </c>
      <c r="E48" s="14" t="s">
        <v>169</v>
      </c>
      <c r="F48" s="14" t="s">
        <v>170</v>
      </c>
      <c r="G48" s="15" t="s">
        <v>171</v>
      </c>
      <c r="H48" s="16">
        <v>73</v>
      </c>
      <c r="I48" s="17">
        <v>73</v>
      </c>
      <c r="J48" s="16">
        <v>22</v>
      </c>
      <c r="K48" s="17">
        <v>54</v>
      </c>
      <c r="L48" s="18">
        <v>2.3229166666666665E-2</v>
      </c>
      <c r="M48" s="17">
        <v>59</v>
      </c>
      <c r="N48" s="19">
        <v>186</v>
      </c>
      <c r="O48" s="20">
        <v>3</v>
      </c>
      <c r="P48" s="20"/>
      <c r="Q48" s="20"/>
      <c r="R48" s="20"/>
    </row>
    <row r="49" spans="1:24" ht="12" customHeight="1" x14ac:dyDescent="0.3">
      <c r="A49" s="12">
        <v>6</v>
      </c>
      <c r="B49" s="13" t="s">
        <v>168</v>
      </c>
      <c r="C49" s="12">
        <v>1</v>
      </c>
      <c r="D49" s="12">
        <v>1995</v>
      </c>
      <c r="E49" s="14" t="s">
        <v>169</v>
      </c>
      <c r="F49" s="14" t="s">
        <v>170</v>
      </c>
      <c r="G49" s="15" t="s">
        <v>171</v>
      </c>
      <c r="H49" s="16">
        <v>88</v>
      </c>
      <c r="I49" s="17">
        <v>88</v>
      </c>
      <c r="J49" s="16">
        <v>16</v>
      </c>
      <c r="K49" s="17">
        <v>42</v>
      </c>
      <c r="L49" s="18">
        <v>2.4722222222222225E-2</v>
      </c>
      <c r="M49" s="17">
        <v>51</v>
      </c>
      <c r="N49" s="19">
        <v>181</v>
      </c>
      <c r="O49" s="20">
        <v>3</v>
      </c>
      <c r="P49" s="20"/>
      <c r="Q49" s="20"/>
      <c r="R49" s="20"/>
    </row>
    <row r="50" spans="1:24" ht="13.95" customHeight="1" x14ac:dyDescent="0.3">
      <c r="A50" s="12">
        <v>7</v>
      </c>
      <c r="B50" s="13" t="s">
        <v>165</v>
      </c>
      <c r="C50" s="12" t="s">
        <v>103</v>
      </c>
      <c r="D50" s="12">
        <v>1993</v>
      </c>
      <c r="E50" s="14" t="s">
        <v>5</v>
      </c>
      <c r="F50" s="14" t="s">
        <v>36</v>
      </c>
      <c r="G50" s="15" t="s">
        <v>82</v>
      </c>
      <c r="H50" s="16">
        <v>81</v>
      </c>
      <c r="I50" s="17">
        <v>81</v>
      </c>
      <c r="J50" s="16">
        <v>44</v>
      </c>
      <c r="K50" s="17">
        <v>89</v>
      </c>
      <c r="L50" s="18" t="s">
        <v>188</v>
      </c>
      <c r="M50" s="17">
        <v>0</v>
      </c>
      <c r="N50" s="19">
        <v>170</v>
      </c>
      <c r="O50" s="20"/>
      <c r="P50" s="20"/>
      <c r="Q50" s="20"/>
      <c r="R50" s="10"/>
    </row>
    <row r="51" spans="1:24" ht="12" customHeight="1" x14ac:dyDescent="0.3">
      <c r="A51" s="12">
        <v>8</v>
      </c>
      <c r="B51" s="13" t="s">
        <v>174</v>
      </c>
      <c r="C51" s="12" t="s">
        <v>40</v>
      </c>
      <c r="D51" s="12">
        <v>1997</v>
      </c>
      <c r="E51" s="14" t="s">
        <v>169</v>
      </c>
      <c r="F51" s="14" t="s">
        <v>170</v>
      </c>
      <c r="G51" s="15" t="s">
        <v>171</v>
      </c>
      <c r="H51" s="16">
        <v>55</v>
      </c>
      <c r="I51" s="17">
        <v>55</v>
      </c>
      <c r="J51" s="16">
        <v>13</v>
      </c>
      <c r="K51" s="17">
        <v>36</v>
      </c>
      <c r="L51" s="18">
        <v>2.6562499999999999E-2</v>
      </c>
      <c r="M51" s="17">
        <v>43</v>
      </c>
      <c r="N51" s="19">
        <v>134</v>
      </c>
      <c r="O51" s="20" t="s">
        <v>46</v>
      </c>
      <c r="P51" s="20"/>
      <c r="Q51" s="20"/>
      <c r="R51" s="30"/>
      <c r="S51" s="24"/>
      <c r="T51" s="24"/>
      <c r="U51" s="24"/>
      <c r="V51" s="24"/>
      <c r="W51" s="24"/>
      <c r="X51" s="24"/>
    </row>
    <row r="52" spans="1:24" ht="13.95" customHeight="1" x14ac:dyDescent="0.3">
      <c r="A52" s="49" t="s">
        <v>175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1"/>
      <c r="R52" s="10"/>
    </row>
    <row r="53" spans="1:24" ht="12" customHeight="1" x14ac:dyDescent="0.3">
      <c r="A53" s="12">
        <v>1</v>
      </c>
      <c r="B53" s="13" t="s">
        <v>177</v>
      </c>
      <c r="C53" s="26"/>
      <c r="D53" s="26">
        <v>1963</v>
      </c>
      <c r="E53" s="31" t="s">
        <v>158</v>
      </c>
      <c r="F53" s="14" t="s">
        <v>36</v>
      </c>
      <c r="G53" s="15" t="s">
        <v>181</v>
      </c>
      <c r="H53" s="33">
        <v>77</v>
      </c>
      <c r="I53" s="28">
        <v>77</v>
      </c>
      <c r="J53" s="33">
        <v>28</v>
      </c>
      <c r="K53" s="17">
        <v>66</v>
      </c>
      <c r="L53" s="18">
        <v>1.2175925925925929E-2</v>
      </c>
      <c r="M53" s="17">
        <v>53</v>
      </c>
      <c r="N53" s="29">
        <v>196</v>
      </c>
      <c r="O53" s="30">
        <v>1.1599999999999999</v>
      </c>
      <c r="P53" s="30">
        <v>227</v>
      </c>
      <c r="Q53" s="30"/>
      <c r="R53" s="30"/>
    </row>
    <row r="54" spans="1:24" s="37" customFormat="1" ht="13.2" customHeight="1" x14ac:dyDescent="0.25">
      <c r="A54" s="49" t="s">
        <v>178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1"/>
    </row>
    <row r="55" spans="1:24" s="37" customFormat="1" ht="13.95" customHeight="1" x14ac:dyDescent="0.25">
      <c r="A55" s="12">
        <v>1</v>
      </c>
      <c r="B55" s="21" t="s">
        <v>180</v>
      </c>
      <c r="C55" s="26" t="s">
        <v>103</v>
      </c>
      <c r="D55" s="26">
        <v>1955</v>
      </c>
      <c r="E55" s="31" t="s">
        <v>148</v>
      </c>
      <c r="F55" s="31"/>
      <c r="G55" s="32" t="s">
        <v>181</v>
      </c>
      <c r="H55" s="27">
        <v>85</v>
      </c>
      <c r="I55" s="28">
        <v>85</v>
      </c>
      <c r="J55" s="27">
        <v>28</v>
      </c>
      <c r="K55" s="17">
        <v>66</v>
      </c>
      <c r="L55" s="18">
        <v>7.3032407407407412E-3</v>
      </c>
      <c r="M55" s="17">
        <v>53</v>
      </c>
      <c r="N55" s="29">
        <v>204</v>
      </c>
      <c r="O55" s="35">
        <v>1.26</v>
      </c>
      <c r="P55" s="30">
        <v>257</v>
      </c>
      <c r="Q55" s="30"/>
    </row>
    <row r="56" spans="1:24" s="37" customFormat="1" ht="4.5" customHeight="1" x14ac:dyDescent="0.25"/>
    <row r="57" spans="1:24" s="37" customFormat="1" ht="24.6" customHeight="1" x14ac:dyDescent="0.25">
      <c r="B57" s="59" t="s">
        <v>182</v>
      </c>
      <c r="C57" s="59"/>
      <c r="H57" s="38" t="s">
        <v>183</v>
      </c>
      <c r="I57" s="38"/>
      <c r="J57" s="38"/>
    </row>
    <row r="58" spans="1:24" ht="4.2" customHeight="1" x14ac:dyDescent="0.3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24" ht="28.2" customHeight="1" x14ac:dyDescent="0.3">
      <c r="A59" s="37"/>
      <c r="B59" s="59" t="s">
        <v>184</v>
      </c>
      <c r="C59" s="59"/>
      <c r="D59" s="59"/>
      <c r="E59" s="37"/>
      <c r="F59" s="37"/>
      <c r="G59" s="37"/>
      <c r="H59" s="38" t="s">
        <v>185</v>
      </c>
      <c r="I59" s="38"/>
      <c r="J59" s="38"/>
      <c r="K59" s="37"/>
      <c r="L59" s="37"/>
      <c r="M59" s="37"/>
      <c r="N59" s="37"/>
      <c r="O59" s="37"/>
      <c r="P59" s="37"/>
      <c r="Q59" s="37"/>
    </row>
    <row r="60" spans="1:24" ht="11.25" customHeight="1" x14ac:dyDescent="0.3">
      <c r="K60" s="38"/>
    </row>
    <row r="61" spans="1:24" ht="23.4" customHeight="1" x14ac:dyDescent="0.3">
      <c r="A61" s="45" t="s">
        <v>12</v>
      </c>
      <c r="B61" s="45" t="s">
        <v>13</v>
      </c>
      <c r="C61" s="45" t="s">
        <v>14</v>
      </c>
      <c r="D61" s="45" t="s">
        <v>15</v>
      </c>
      <c r="E61" s="47" t="s">
        <v>16</v>
      </c>
      <c r="F61" s="47" t="s">
        <v>17</v>
      </c>
      <c r="G61" s="47" t="s">
        <v>18</v>
      </c>
      <c r="H61" s="52" t="s">
        <v>19</v>
      </c>
      <c r="I61" s="53"/>
      <c r="J61" s="52" t="s">
        <v>20</v>
      </c>
      <c r="K61" s="53"/>
      <c r="L61" s="52" t="s">
        <v>21</v>
      </c>
      <c r="M61" s="53"/>
      <c r="N61" s="45" t="s">
        <v>22</v>
      </c>
      <c r="O61" s="57" t="s">
        <v>23</v>
      </c>
      <c r="P61" s="45" t="s">
        <v>24</v>
      </c>
      <c r="Q61" s="56" t="s">
        <v>25</v>
      </c>
    </row>
    <row r="62" spans="1:24" ht="11.25" customHeight="1" x14ac:dyDescent="0.3">
      <c r="A62" s="46"/>
      <c r="B62" s="46"/>
      <c r="C62" s="46"/>
      <c r="D62" s="46"/>
      <c r="E62" s="48"/>
      <c r="F62" s="48"/>
      <c r="G62" s="48"/>
      <c r="H62" s="5" t="s">
        <v>30</v>
      </c>
      <c r="I62" s="6" t="s">
        <v>31</v>
      </c>
      <c r="J62" s="5" t="s">
        <v>30</v>
      </c>
      <c r="K62" s="6" t="s">
        <v>31</v>
      </c>
      <c r="L62" s="5" t="s">
        <v>30</v>
      </c>
      <c r="M62" s="6" t="s">
        <v>31</v>
      </c>
      <c r="N62" s="46"/>
      <c r="O62" s="58"/>
      <c r="P62" s="46"/>
      <c r="Q62" s="56"/>
    </row>
    <row r="63" spans="1:24" x14ac:dyDescent="0.3">
      <c r="A63" s="45" t="s">
        <v>12</v>
      </c>
      <c r="B63" s="45" t="s">
        <v>13</v>
      </c>
      <c r="C63" s="45" t="s">
        <v>14</v>
      </c>
      <c r="D63" s="45" t="s">
        <v>15</v>
      </c>
      <c r="E63" s="47" t="s">
        <v>16</v>
      </c>
      <c r="F63" s="47" t="s">
        <v>17</v>
      </c>
      <c r="G63" s="47" t="s">
        <v>18</v>
      </c>
      <c r="H63" s="52" t="s">
        <v>19</v>
      </c>
      <c r="I63" s="53"/>
      <c r="J63" s="52" t="s">
        <v>20</v>
      </c>
      <c r="K63" s="53"/>
      <c r="L63" s="52" t="s">
        <v>21</v>
      </c>
      <c r="M63" s="53"/>
      <c r="N63" s="45" t="s">
        <v>22</v>
      </c>
      <c r="O63" s="57" t="s">
        <v>23</v>
      </c>
      <c r="P63" s="45" t="s">
        <v>24</v>
      </c>
      <c r="Q63" s="56" t="s">
        <v>25</v>
      </c>
    </row>
    <row r="64" spans="1:24" x14ac:dyDescent="0.3">
      <c r="A64" s="46"/>
      <c r="B64" s="46"/>
      <c r="C64" s="46"/>
      <c r="D64" s="46"/>
      <c r="E64" s="48"/>
      <c r="F64" s="48"/>
      <c r="G64" s="48"/>
      <c r="H64" s="5" t="s">
        <v>30</v>
      </c>
      <c r="I64" s="6" t="s">
        <v>31</v>
      </c>
      <c r="J64" s="5" t="s">
        <v>30</v>
      </c>
      <c r="K64" s="6" t="s">
        <v>31</v>
      </c>
      <c r="L64" s="5" t="s">
        <v>30</v>
      </c>
      <c r="M64" s="6" t="s">
        <v>31</v>
      </c>
      <c r="N64" s="46"/>
      <c r="O64" s="58"/>
      <c r="P64" s="46"/>
      <c r="Q64" s="56"/>
    </row>
  </sheetData>
  <mergeCells count="55">
    <mergeCell ref="N61:N62"/>
    <mergeCell ref="Q63:Q64"/>
    <mergeCell ref="H63:I63"/>
    <mergeCell ref="J63:K63"/>
    <mergeCell ref="L63:M63"/>
    <mergeCell ref="N63:N64"/>
    <mergeCell ref="O63:O64"/>
    <mergeCell ref="P63:P64"/>
    <mergeCell ref="F63:F64"/>
    <mergeCell ref="G63:G64"/>
    <mergeCell ref="F61:F62"/>
    <mergeCell ref="G61:G62"/>
    <mergeCell ref="H61:I61"/>
    <mergeCell ref="A63:A64"/>
    <mergeCell ref="B63:B64"/>
    <mergeCell ref="C63:C64"/>
    <mergeCell ref="D63:D64"/>
    <mergeCell ref="E63:E64"/>
    <mergeCell ref="A20:Q20"/>
    <mergeCell ref="A61:A62"/>
    <mergeCell ref="B61:B62"/>
    <mergeCell ref="C61:C62"/>
    <mergeCell ref="D61:D62"/>
    <mergeCell ref="E61:E62"/>
    <mergeCell ref="A43:Q43"/>
    <mergeCell ref="A52:Q52"/>
    <mergeCell ref="A54:Q54"/>
    <mergeCell ref="B57:C57"/>
    <mergeCell ref="B59:D59"/>
    <mergeCell ref="O61:O62"/>
    <mergeCell ref="P61:P62"/>
    <mergeCell ref="Q61:Q62"/>
    <mergeCell ref="J61:K61"/>
    <mergeCell ref="L61:M61"/>
    <mergeCell ref="A26:Q26"/>
    <mergeCell ref="F5:F6"/>
    <mergeCell ref="G5:G6"/>
    <mergeCell ref="H5:I5"/>
    <mergeCell ref="J5:K5"/>
    <mergeCell ref="L5:M5"/>
    <mergeCell ref="N5:N6"/>
    <mergeCell ref="A5:A6"/>
    <mergeCell ref="B5:B6"/>
    <mergeCell ref="C5:C6"/>
    <mergeCell ref="D5:D6"/>
    <mergeCell ref="E5:E6"/>
    <mergeCell ref="O5:O6"/>
    <mergeCell ref="P5:P6"/>
    <mergeCell ref="Q5:Q6"/>
    <mergeCell ref="A7:Q7"/>
    <mergeCell ref="A1:Q1"/>
    <mergeCell ref="A2:Q2"/>
    <mergeCell ref="A4:Q4"/>
    <mergeCell ref="S4:U4"/>
    <mergeCell ref="V4:X4"/>
  </mergeCells>
  <printOptions horizontalCentered="1"/>
  <pageMargins left="0" right="0" top="0.59055118110236227" bottom="0" header="0" footer="0"/>
  <pageSetup paperSize="9" scale="67" orientation="landscape" r:id="rId1"/>
  <rowBreaks count="2" manualBreakCount="2">
    <brk id="60" max="16" man="1"/>
    <brk id="6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topLeftCell="A13" zoomScale="115" zoomScaleNormal="115" zoomScaleSheetLayoutView="115" workbookViewId="0">
      <selection activeCell="B33" sqref="B33"/>
    </sheetView>
  </sheetViews>
  <sheetFormatPr defaultRowHeight="14.4" x14ac:dyDescent="0.3"/>
  <cols>
    <col min="1" max="1" width="11.6640625" customWidth="1"/>
    <col min="2" max="2" width="51.44140625" customWidth="1"/>
    <col min="3" max="3" width="15.5546875" customWidth="1"/>
    <col min="242" max="242" width="6.33203125" customWidth="1"/>
    <col min="243" max="243" width="22.109375" customWidth="1"/>
    <col min="244" max="245" width="7" customWidth="1"/>
    <col min="246" max="246" width="21.88671875" customWidth="1"/>
    <col min="247" max="247" width="20.5546875" customWidth="1"/>
    <col min="248" max="257" width="7.33203125" customWidth="1"/>
    <col min="258" max="258" width="7.44140625" customWidth="1"/>
    <col min="259" max="259" width="8.5546875" customWidth="1"/>
    <col min="498" max="498" width="6.33203125" customWidth="1"/>
    <col min="499" max="499" width="22.109375" customWidth="1"/>
    <col min="500" max="501" width="7" customWidth="1"/>
    <col min="502" max="502" width="21.88671875" customWidth="1"/>
    <col min="503" max="503" width="20.5546875" customWidth="1"/>
    <col min="504" max="513" width="7.33203125" customWidth="1"/>
    <col min="514" max="514" width="7.44140625" customWidth="1"/>
    <col min="515" max="515" width="8.5546875" customWidth="1"/>
    <col min="754" max="754" width="6.33203125" customWidth="1"/>
    <col min="755" max="755" width="22.109375" customWidth="1"/>
    <col min="756" max="757" width="7" customWidth="1"/>
    <col min="758" max="758" width="21.88671875" customWidth="1"/>
    <col min="759" max="759" width="20.5546875" customWidth="1"/>
    <col min="760" max="769" width="7.33203125" customWidth="1"/>
    <col min="770" max="770" width="7.44140625" customWidth="1"/>
    <col min="771" max="771" width="8.5546875" customWidth="1"/>
    <col min="1010" max="1010" width="6.33203125" customWidth="1"/>
    <col min="1011" max="1011" width="22.109375" customWidth="1"/>
    <col min="1012" max="1013" width="7" customWidth="1"/>
    <col min="1014" max="1014" width="21.88671875" customWidth="1"/>
    <col min="1015" max="1015" width="20.5546875" customWidth="1"/>
    <col min="1016" max="1025" width="7.33203125" customWidth="1"/>
    <col min="1026" max="1026" width="7.44140625" customWidth="1"/>
    <col min="1027" max="1027" width="8.5546875" customWidth="1"/>
    <col min="1266" max="1266" width="6.33203125" customWidth="1"/>
    <col min="1267" max="1267" width="22.109375" customWidth="1"/>
    <col min="1268" max="1269" width="7" customWidth="1"/>
    <col min="1270" max="1270" width="21.88671875" customWidth="1"/>
    <col min="1271" max="1271" width="20.5546875" customWidth="1"/>
    <col min="1272" max="1281" width="7.33203125" customWidth="1"/>
    <col min="1282" max="1282" width="7.44140625" customWidth="1"/>
    <col min="1283" max="1283" width="8.5546875" customWidth="1"/>
    <col min="1522" max="1522" width="6.33203125" customWidth="1"/>
    <col min="1523" max="1523" width="22.109375" customWidth="1"/>
    <col min="1524" max="1525" width="7" customWidth="1"/>
    <col min="1526" max="1526" width="21.88671875" customWidth="1"/>
    <col min="1527" max="1527" width="20.5546875" customWidth="1"/>
    <col min="1528" max="1537" width="7.33203125" customWidth="1"/>
    <col min="1538" max="1538" width="7.44140625" customWidth="1"/>
    <col min="1539" max="1539" width="8.5546875" customWidth="1"/>
    <col min="1778" max="1778" width="6.33203125" customWidth="1"/>
    <col min="1779" max="1779" width="22.109375" customWidth="1"/>
    <col min="1780" max="1781" width="7" customWidth="1"/>
    <col min="1782" max="1782" width="21.88671875" customWidth="1"/>
    <col min="1783" max="1783" width="20.5546875" customWidth="1"/>
    <col min="1784" max="1793" width="7.33203125" customWidth="1"/>
    <col min="1794" max="1794" width="7.44140625" customWidth="1"/>
    <col min="1795" max="1795" width="8.5546875" customWidth="1"/>
    <col min="2034" max="2034" width="6.33203125" customWidth="1"/>
    <col min="2035" max="2035" width="22.109375" customWidth="1"/>
    <col min="2036" max="2037" width="7" customWidth="1"/>
    <col min="2038" max="2038" width="21.88671875" customWidth="1"/>
    <col min="2039" max="2039" width="20.5546875" customWidth="1"/>
    <col min="2040" max="2049" width="7.33203125" customWidth="1"/>
    <col min="2050" max="2050" width="7.44140625" customWidth="1"/>
    <col min="2051" max="2051" width="8.5546875" customWidth="1"/>
    <col min="2290" max="2290" width="6.33203125" customWidth="1"/>
    <col min="2291" max="2291" width="22.109375" customWidth="1"/>
    <col min="2292" max="2293" width="7" customWidth="1"/>
    <col min="2294" max="2294" width="21.88671875" customWidth="1"/>
    <col min="2295" max="2295" width="20.5546875" customWidth="1"/>
    <col min="2296" max="2305" width="7.33203125" customWidth="1"/>
    <col min="2306" max="2306" width="7.44140625" customWidth="1"/>
    <col min="2307" max="2307" width="8.5546875" customWidth="1"/>
    <col min="2546" max="2546" width="6.33203125" customWidth="1"/>
    <col min="2547" max="2547" width="22.109375" customWidth="1"/>
    <col min="2548" max="2549" width="7" customWidth="1"/>
    <col min="2550" max="2550" width="21.88671875" customWidth="1"/>
    <col min="2551" max="2551" width="20.5546875" customWidth="1"/>
    <col min="2552" max="2561" width="7.33203125" customWidth="1"/>
    <col min="2562" max="2562" width="7.44140625" customWidth="1"/>
    <col min="2563" max="2563" width="8.5546875" customWidth="1"/>
    <col min="2802" max="2802" width="6.33203125" customWidth="1"/>
    <col min="2803" max="2803" width="22.109375" customWidth="1"/>
    <col min="2804" max="2805" width="7" customWidth="1"/>
    <col min="2806" max="2806" width="21.88671875" customWidth="1"/>
    <col min="2807" max="2807" width="20.5546875" customWidth="1"/>
    <col min="2808" max="2817" width="7.33203125" customWidth="1"/>
    <col min="2818" max="2818" width="7.44140625" customWidth="1"/>
    <col min="2819" max="2819" width="8.5546875" customWidth="1"/>
    <col min="3058" max="3058" width="6.33203125" customWidth="1"/>
    <col min="3059" max="3059" width="22.109375" customWidth="1"/>
    <col min="3060" max="3061" width="7" customWidth="1"/>
    <col min="3062" max="3062" width="21.88671875" customWidth="1"/>
    <col min="3063" max="3063" width="20.5546875" customWidth="1"/>
    <col min="3064" max="3073" width="7.33203125" customWidth="1"/>
    <col min="3074" max="3074" width="7.44140625" customWidth="1"/>
    <col min="3075" max="3075" width="8.5546875" customWidth="1"/>
    <col min="3314" max="3314" width="6.33203125" customWidth="1"/>
    <col min="3315" max="3315" width="22.109375" customWidth="1"/>
    <col min="3316" max="3317" width="7" customWidth="1"/>
    <col min="3318" max="3318" width="21.88671875" customWidth="1"/>
    <col min="3319" max="3319" width="20.5546875" customWidth="1"/>
    <col min="3320" max="3329" width="7.33203125" customWidth="1"/>
    <col min="3330" max="3330" width="7.44140625" customWidth="1"/>
    <col min="3331" max="3331" width="8.5546875" customWidth="1"/>
    <col min="3570" max="3570" width="6.33203125" customWidth="1"/>
    <col min="3571" max="3571" width="22.109375" customWidth="1"/>
    <col min="3572" max="3573" width="7" customWidth="1"/>
    <col min="3574" max="3574" width="21.88671875" customWidth="1"/>
    <col min="3575" max="3575" width="20.5546875" customWidth="1"/>
    <col min="3576" max="3585" width="7.33203125" customWidth="1"/>
    <col min="3586" max="3586" width="7.44140625" customWidth="1"/>
    <col min="3587" max="3587" width="8.5546875" customWidth="1"/>
    <col min="3826" max="3826" width="6.33203125" customWidth="1"/>
    <col min="3827" max="3827" width="22.109375" customWidth="1"/>
    <col min="3828" max="3829" width="7" customWidth="1"/>
    <col min="3830" max="3830" width="21.88671875" customWidth="1"/>
    <col min="3831" max="3831" width="20.5546875" customWidth="1"/>
    <col min="3832" max="3841" width="7.33203125" customWidth="1"/>
    <col min="3842" max="3842" width="7.44140625" customWidth="1"/>
    <col min="3843" max="3843" width="8.5546875" customWidth="1"/>
    <col min="4082" max="4082" width="6.33203125" customWidth="1"/>
    <col min="4083" max="4083" width="22.109375" customWidth="1"/>
    <col min="4084" max="4085" width="7" customWidth="1"/>
    <col min="4086" max="4086" width="21.88671875" customWidth="1"/>
    <col min="4087" max="4087" width="20.5546875" customWidth="1"/>
    <col min="4088" max="4097" width="7.33203125" customWidth="1"/>
    <col min="4098" max="4098" width="7.44140625" customWidth="1"/>
    <col min="4099" max="4099" width="8.5546875" customWidth="1"/>
    <col min="4338" max="4338" width="6.33203125" customWidth="1"/>
    <col min="4339" max="4339" width="22.109375" customWidth="1"/>
    <col min="4340" max="4341" width="7" customWidth="1"/>
    <col min="4342" max="4342" width="21.88671875" customWidth="1"/>
    <col min="4343" max="4343" width="20.5546875" customWidth="1"/>
    <col min="4344" max="4353" width="7.33203125" customWidth="1"/>
    <col min="4354" max="4354" width="7.44140625" customWidth="1"/>
    <col min="4355" max="4355" width="8.5546875" customWidth="1"/>
    <col min="4594" max="4594" width="6.33203125" customWidth="1"/>
    <col min="4595" max="4595" width="22.109375" customWidth="1"/>
    <col min="4596" max="4597" width="7" customWidth="1"/>
    <col min="4598" max="4598" width="21.88671875" customWidth="1"/>
    <col min="4599" max="4599" width="20.5546875" customWidth="1"/>
    <col min="4600" max="4609" width="7.33203125" customWidth="1"/>
    <col min="4610" max="4610" width="7.44140625" customWidth="1"/>
    <col min="4611" max="4611" width="8.5546875" customWidth="1"/>
    <col min="4850" max="4850" width="6.33203125" customWidth="1"/>
    <col min="4851" max="4851" width="22.109375" customWidth="1"/>
    <col min="4852" max="4853" width="7" customWidth="1"/>
    <col min="4854" max="4854" width="21.88671875" customWidth="1"/>
    <col min="4855" max="4855" width="20.5546875" customWidth="1"/>
    <col min="4856" max="4865" width="7.33203125" customWidth="1"/>
    <col min="4866" max="4866" width="7.44140625" customWidth="1"/>
    <col min="4867" max="4867" width="8.5546875" customWidth="1"/>
    <col min="5106" max="5106" width="6.33203125" customWidth="1"/>
    <col min="5107" max="5107" width="22.109375" customWidth="1"/>
    <col min="5108" max="5109" width="7" customWidth="1"/>
    <col min="5110" max="5110" width="21.88671875" customWidth="1"/>
    <col min="5111" max="5111" width="20.5546875" customWidth="1"/>
    <col min="5112" max="5121" width="7.33203125" customWidth="1"/>
    <col min="5122" max="5122" width="7.44140625" customWidth="1"/>
    <col min="5123" max="5123" width="8.5546875" customWidth="1"/>
    <col min="5362" max="5362" width="6.33203125" customWidth="1"/>
    <col min="5363" max="5363" width="22.109375" customWidth="1"/>
    <col min="5364" max="5365" width="7" customWidth="1"/>
    <col min="5366" max="5366" width="21.88671875" customWidth="1"/>
    <col min="5367" max="5367" width="20.5546875" customWidth="1"/>
    <col min="5368" max="5377" width="7.33203125" customWidth="1"/>
    <col min="5378" max="5378" width="7.44140625" customWidth="1"/>
    <col min="5379" max="5379" width="8.5546875" customWidth="1"/>
    <col min="5618" max="5618" width="6.33203125" customWidth="1"/>
    <col min="5619" max="5619" width="22.109375" customWidth="1"/>
    <col min="5620" max="5621" width="7" customWidth="1"/>
    <col min="5622" max="5622" width="21.88671875" customWidth="1"/>
    <col min="5623" max="5623" width="20.5546875" customWidth="1"/>
    <col min="5624" max="5633" width="7.33203125" customWidth="1"/>
    <col min="5634" max="5634" width="7.44140625" customWidth="1"/>
    <col min="5635" max="5635" width="8.5546875" customWidth="1"/>
    <col min="5874" max="5874" width="6.33203125" customWidth="1"/>
    <col min="5875" max="5875" width="22.109375" customWidth="1"/>
    <col min="5876" max="5877" width="7" customWidth="1"/>
    <col min="5878" max="5878" width="21.88671875" customWidth="1"/>
    <col min="5879" max="5879" width="20.5546875" customWidth="1"/>
    <col min="5880" max="5889" width="7.33203125" customWidth="1"/>
    <col min="5890" max="5890" width="7.44140625" customWidth="1"/>
    <col min="5891" max="5891" width="8.5546875" customWidth="1"/>
    <col min="6130" max="6130" width="6.33203125" customWidth="1"/>
    <col min="6131" max="6131" width="22.109375" customWidth="1"/>
    <col min="6132" max="6133" width="7" customWidth="1"/>
    <col min="6134" max="6134" width="21.88671875" customWidth="1"/>
    <col min="6135" max="6135" width="20.5546875" customWidth="1"/>
    <col min="6136" max="6145" width="7.33203125" customWidth="1"/>
    <col min="6146" max="6146" width="7.44140625" customWidth="1"/>
    <col min="6147" max="6147" width="8.5546875" customWidth="1"/>
    <col min="6386" max="6386" width="6.33203125" customWidth="1"/>
    <col min="6387" max="6387" width="22.109375" customWidth="1"/>
    <col min="6388" max="6389" width="7" customWidth="1"/>
    <col min="6390" max="6390" width="21.88671875" customWidth="1"/>
    <col min="6391" max="6391" width="20.5546875" customWidth="1"/>
    <col min="6392" max="6401" width="7.33203125" customWidth="1"/>
    <col min="6402" max="6402" width="7.44140625" customWidth="1"/>
    <col min="6403" max="6403" width="8.5546875" customWidth="1"/>
    <col min="6642" max="6642" width="6.33203125" customWidth="1"/>
    <col min="6643" max="6643" width="22.109375" customWidth="1"/>
    <col min="6644" max="6645" width="7" customWidth="1"/>
    <col min="6646" max="6646" width="21.88671875" customWidth="1"/>
    <col min="6647" max="6647" width="20.5546875" customWidth="1"/>
    <col min="6648" max="6657" width="7.33203125" customWidth="1"/>
    <col min="6658" max="6658" width="7.44140625" customWidth="1"/>
    <col min="6659" max="6659" width="8.5546875" customWidth="1"/>
    <col min="6898" max="6898" width="6.33203125" customWidth="1"/>
    <col min="6899" max="6899" width="22.109375" customWidth="1"/>
    <col min="6900" max="6901" width="7" customWidth="1"/>
    <col min="6902" max="6902" width="21.88671875" customWidth="1"/>
    <col min="6903" max="6903" width="20.5546875" customWidth="1"/>
    <col min="6904" max="6913" width="7.33203125" customWidth="1"/>
    <col min="6914" max="6914" width="7.44140625" customWidth="1"/>
    <col min="6915" max="6915" width="8.5546875" customWidth="1"/>
    <col min="7154" max="7154" width="6.33203125" customWidth="1"/>
    <col min="7155" max="7155" width="22.109375" customWidth="1"/>
    <col min="7156" max="7157" width="7" customWidth="1"/>
    <col min="7158" max="7158" width="21.88671875" customWidth="1"/>
    <col min="7159" max="7159" width="20.5546875" customWidth="1"/>
    <col min="7160" max="7169" width="7.33203125" customWidth="1"/>
    <col min="7170" max="7170" width="7.44140625" customWidth="1"/>
    <col min="7171" max="7171" width="8.5546875" customWidth="1"/>
    <col min="7410" max="7410" width="6.33203125" customWidth="1"/>
    <col min="7411" max="7411" width="22.109375" customWidth="1"/>
    <col min="7412" max="7413" width="7" customWidth="1"/>
    <col min="7414" max="7414" width="21.88671875" customWidth="1"/>
    <col min="7415" max="7415" width="20.5546875" customWidth="1"/>
    <col min="7416" max="7425" width="7.33203125" customWidth="1"/>
    <col min="7426" max="7426" width="7.44140625" customWidth="1"/>
    <col min="7427" max="7427" width="8.5546875" customWidth="1"/>
    <col min="7666" max="7666" width="6.33203125" customWidth="1"/>
    <col min="7667" max="7667" width="22.109375" customWidth="1"/>
    <col min="7668" max="7669" width="7" customWidth="1"/>
    <col min="7670" max="7670" width="21.88671875" customWidth="1"/>
    <col min="7671" max="7671" width="20.5546875" customWidth="1"/>
    <col min="7672" max="7681" width="7.33203125" customWidth="1"/>
    <col min="7682" max="7682" width="7.44140625" customWidth="1"/>
    <col min="7683" max="7683" width="8.5546875" customWidth="1"/>
    <col min="7922" max="7922" width="6.33203125" customWidth="1"/>
    <col min="7923" max="7923" width="22.109375" customWidth="1"/>
    <col min="7924" max="7925" width="7" customWidth="1"/>
    <col min="7926" max="7926" width="21.88671875" customWidth="1"/>
    <col min="7927" max="7927" width="20.5546875" customWidth="1"/>
    <col min="7928" max="7937" width="7.33203125" customWidth="1"/>
    <col min="7938" max="7938" width="7.44140625" customWidth="1"/>
    <col min="7939" max="7939" width="8.5546875" customWidth="1"/>
    <col min="8178" max="8178" width="6.33203125" customWidth="1"/>
    <col min="8179" max="8179" width="22.109375" customWidth="1"/>
    <col min="8180" max="8181" width="7" customWidth="1"/>
    <col min="8182" max="8182" width="21.88671875" customWidth="1"/>
    <col min="8183" max="8183" width="20.5546875" customWidth="1"/>
    <col min="8184" max="8193" width="7.33203125" customWidth="1"/>
    <col min="8194" max="8194" width="7.44140625" customWidth="1"/>
    <col min="8195" max="8195" width="8.5546875" customWidth="1"/>
    <col min="8434" max="8434" width="6.33203125" customWidth="1"/>
    <col min="8435" max="8435" width="22.109375" customWidth="1"/>
    <col min="8436" max="8437" width="7" customWidth="1"/>
    <col min="8438" max="8438" width="21.88671875" customWidth="1"/>
    <col min="8439" max="8439" width="20.5546875" customWidth="1"/>
    <col min="8440" max="8449" width="7.33203125" customWidth="1"/>
    <col min="8450" max="8450" width="7.44140625" customWidth="1"/>
    <col min="8451" max="8451" width="8.5546875" customWidth="1"/>
    <col min="8690" max="8690" width="6.33203125" customWidth="1"/>
    <col min="8691" max="8691" width="22.109375" customWidth="1"/>
    <col min="8692" max="8693" width="7" customWidth="1"/>
    <col min="8694" max="8694" width="21.88671875" customWidth="1"/>
    <col min="8695" max="8695" width="20.5546875" customWidth="1"/>
    <col min="8696" max="8705" width="7.33203125" customWidth="1"/>
    <col min="8706" max="8706" width="7.44140625" customWidth="1"/>
    <col min="8707" max="8707" width="8.5546875" customWidth="1"/>
    <col min="8946" max="8946" width="6.33203125" customWidth="1"/>
    <col min="8947" max="8947" width="22.109375" customWidth="1"/>
    <col min="8948" max="8949" width="7" customWidth="1"/>
    <col min="8950" max="8950" width="21.88671875" customWidth="1"/>
    <col min="8951" max="8951" width="20.5546875" customWidth="1"/>
    <col min="8952" max="8961" width="7.33203125" customWidth="1"/>
    <col min="8962" max="8962" width="7.44140625" customWidth="1"/>
    <col min="8963" max="8963" width="8.5546875" customWidth="1"/>
    <col min="9202" max="9202" width="6.33203125" customWidth="1"/>
    <col min="9203" max="9203" width="22.109375" customWidth="1"/>
    <col min="9204" max="9205" width="7" customWidth="1"/>
    <col min="9206" max="9206" width="21.88671875" customWidth="1"/>
    <col min="9207" max="9207" width="20.5546875" customWidth="1"/>
    <col min="9208" max="9217" width="7.33203125" customWidth="1"/>
    <col min="9218" max="9218" width="7.44140625" customWidth="1"/>
    <col min="9219" max="9219" width="8.5546875" customWidth="1"/>
    <col min="9458" max="9458" width="6.33203125" customWidth="1"/>
    <col min="9459" max="9459" width="22.109375" customWidth="1"/>
    <col min="9460" max="9461" width="7" customWidth="1"/>
    <col min="9462" max="9462" width="21.88671875" customWidth="1"/>
    <col min="9463" max="9463" width="20.5546875" customWidth="1"/>
    <col min="9464" max="9473" width="7.33203125" customWidth="1"/>
    <col min="9474" max="9474" width="7.44140625" customWidth="1"/>
    <col min="9475" max="9475" width="8.5546875" customWidth="1"/>
    <col min="9714" max="9714" width="6.33203125" customWidth="1"/>
    <col min="9715" max="9715" width="22.109375" customWidth="1"/>
    <col min="9716" max="9717" width="7" customWidth="1"/>
    <col min="9718" max="9718" width="21.88671875" customWidth="1"/>
    <col min="9719" max="9719" width="20.5546875" customWidth="1"/>
    <col min="9720" max="9729" width="7.33203125" customWidth="1"/>
    <col min="9730" max="9730" width="7.44140625" customWidth="1"/>
    <col min="9731" max="9731" width="8.5546875" customWidth="1"/>
    <col min="9970" max="9970" width="6.33203125" customWidth="1"/>
    <col min="9971" max="9971" width="22.109375" customWidth="1"/>
    <col min="9972" max="9973" width="7" customWidth="1"/>
    <col min="9974" max="9974" width="21.88671875" customWidth="1"/>
    <col min="9975" max="9975" width="20.5546875" customWidth="1"/>
    <col min="9976" max="9985" width="7.33203125" customWidth="1"/>
    <col min="9986" max="9986" width="7.44140625" customWidth="1"/>
    <col min="9987" max="9987" width="8.5546875" customWidth="1"/>
    <col min="10226" max="10226" width="6.33203125" customWidth="1"/>
    <col min="10227" max="10227" width="22.109375" customWidth="1"/>
    <col min="10228" max="10229" width="7" customWidth="1"/>
    <col min="10230" max="10230" width="21.88671875" customWidth="1"/>
    <col min="10231" max="10231" width="20.5546875" customWidth="1"/>
    <col min="10232" max="10241" width="7.33203125" customWidth="1"/>
    <col min="10242" max="10242" width="7.44140625" customWidth="1"/>
    <col min="10243" max="10243" width="8.5546875" customWidth="1"/>
    <col min="10482" max="10482" width="6.33203125" customWidth="1"/>
    <col min="10483" max="10483" width="22.109375" customWidth="1"/>
    <col min="10484" max="10485" width="7" customWidth="1"/>
    <col min="10486" max="10486" width="21.88671875" customWidth="1"/>
    <col min="10487" max="10487" width="20.5546875" customWidth="1"/>
    <col min="10488" max="10497" width="7.33203125" customWidth="1"/>
    <col min="10498" max="10498" width="7.44140625" customWidth="1"/>
    <col min="10499" max="10499" width="8.5546875" customWidth="1"/>
    <col min="10738" max="10738" width="6.33203125" customWidth="1"/>
    <col min="10739" max="10739" width="22.109375" customWidth="1"/>
    <col min="10740" max="10741" width="7" customWidth="1"/>
    <col min="10742" max="10742" width="21.88671875" customWidth="1"/>
    <col min="10743" max="10743" width="20.5546875" customWidth="1"/>
    <col min="10744" max="10753" width="7.33203125" customWidth="1"/>
    <col min="10754" max="10754" width="7.44140625" customWidth="1"/>
    <col min="10755" max="10755" width="8.5546875" customWidth="1"/>
    <col min="10994" max="10994" width="6.33203125" customWidth="1"/>
    <col min="10995" max="10995" width="22.109375" customWidth="1"/>
    <col min="10996" max="10997" width="7" customWidth="1"/>
    <col min="10998" max="10998" width="21.88671875" customWidth="1"/>
    <col min="10999" max="10999" width="20.5546875" customWidth="1"/>
    <col min="11000" max="11009" width="7.33203125" customWidth="1"/>
    <col min="11010" max="11010" width="7.44140625" customWidth="1"/>
    <col min="11011" max="11011" width="8.5546875" customWidth="1"/>
    <col min="11250" max="11250" width="6.33203125" customWidth="1"/>
    <col min="11251" max="11251" width="22.109375" customWidth="1"/>
    <col min="11252" max="11253" width="7" customWidth="1"/>
    <col min="11254" max="11254" width="21.88671875" customWidth="1"/>
    <col min="11255" max="11255" width="20.5546875" customWidth="1"/>
    <col min="11256" max="11265" width="7.33203125" customWidth="1"/>
    <col min="11266" max="11266" width="7.44140625" customWidth="1"/>
    <col min="11267" max="11267" width="8.5546875" customWidth="1"/>
    <col min="11506" max="11506" width="6.33203125" customWidth="1"/>
    <col min="11507" max="11507" width="22.109375" customWidth="1"/>
    <col min="11508" max="11509" width="7" customWidth="1"/>
    <col min="11510" max="11510" width="21.88671875" customWidth="1"/>
    <col min="11511" max="11511" width="20.5546875" customWidth="1"/>
    <col min="11512" max="11521" width="7.33203125" customWidth="1"/>
    <col min="11522" max="11522" width="7.44140625" customWidth="1"/>
    <col min="11523" max="11523" width="8.5546875" customWidth="1"/>
    <col min="11762" max="11762" width="6.33203125" customWidth="1"/>
    <col min="11763" max="11763" width="22.109375" customWidth="1"/>
    <col min="11764" max="11765" width="7" customWidth="1"/>
    <col min="11766" max="11766" width="21.88671875" customWidth="1"/>
    <col min="11767" max="11767" width="20.5546875" customWidth="1"/>
    <col min="11768" max="11777" width="7.33203125" customWidth="1"/>
    <col min="11778" max="11778" width="7.44140625" customWidth="1"/>
    <col min="11779" max="11779" width="8.5546875" customWidth="1"/>
    <col min="12018" max="12018" width="6.33203125" customWidth="1"/>
    <col min="12019" max="12019" width="22.109375" customWidth="1"/>
    <col min="12020" max="12021" width="7" customWidth="1"/>
    <col min="12022" max="12022" width="21.88671875" customWidth="1"/>
    <col min="12023" max="12023" width="20.5546875" customWidth="1"/>
    <col min="12024" max="12033" width="7.33203125" customWidth="1"/>
    <col min="12034" max="12034" width="7.44140625" customWidth="1"/>
    <col min="12035" max="12035" width="8.5546875" customWidth="1"/>
    <col min="12274" max="12274" width="6.33203125" customWidth="1"/>
    <col min="12275" max="12275" width="22.109375" customWidth="1"/>
    <col min="12276" max="12277" width="7" customWidth="1"/>
    <col min="12278" max="12278" width="21.88671875" customWidth="1"/>
    <col min="12279" max="12279" width="20.5546875" customWidth="1"/>
    <col min="12280" max="12289" width="7.33203125" customWidth="1"/>
    <col min="12290" max="12290" width="7.44140625" customWidth="1"/>
    <col min="12291" max="12291" width="8.5546875" customWidth="1"/>
    <col min="12530" max="12530" width="6.33203125" customWidth="1"/>
    <col min="12531" max="12531" width="22.109375" customWidth="1"/>
    <col min="12532" max="12533" width="7" customWidth="1"/>
    <col min="12534" max="12534" width="21.88671875" customWidth="1"/>
    <col min="12535" max="12535" width="20.5546875" customWidth="1"/>
    <col min="12536" max="12545" width="7.33203125" customWidth="1"/>
    <col min="12546" max="12546" width="7.44140625" customWidth="1"/>
    <col min="12547" max="12547" width="8.5546875" customWidth="1"/>
    <col min="12786" max="12786" width="6.33203125" customWidth="1"/>
    <col min="12787" max="12787" width="22.109375" customWidth="1"/>
    <col min="12788" max="12789" width="7" customWidth="1"/>
    <col min="12790" max="12790" width="21.88671875" customWidth="1"/>
    <col min="12791" max="12791" width="20.5546875" customWidth="1"/>
    <col min="12792" max="12801" width="7.33203125" customWidth="1"/>
    <col min="12802" max="12802" width="7.44140625" customWidth="1"/>
    <col min="12803" max="12803" width="8.5546875" customWidth="1"/>
    <col min="13042" max="13042" width="6.33203125" customWidth="1"/>
    <col min="13043" max="13043" width="22.109375" customWidth="1"/>
    <col min="13044" max="13045" width="7" customWidth="1"/>
    <col min="13046" max="13046" width="21.88671875" customWidth="1"/>
    <col min="13047" max="13047" width="20.5546875" customWidth="1"/>
    <col min="13048" max="13057" width="7.33203125" customWidth="1"/>
    <col min="13058" max="13058" width="7.44140625" customWidth="1"/>
    <col min="13059" max="13059" width="8.5546875" customWidth="1"/>
    <col min="13298" max="13298" width="6.33203125" customWidth="1"/>
    <col min="13299" max="13299" width="22.109375" customWidth="1"/>
    <col min="13300" max="13301" width="7" customWidth="1"/>
    <col min="13302" max="13302" width="21.88671875" customWidth="1"/>
    <col min="13303" max="13303" width="20.5546875" customWidth="1"/>
    <col min="13304" max="13313" width="7.33203125" customWidth="1"/>
    <col min="13314" max="13314" width="7.44140625" customWidth="1"/>
    <col min="13315" max="13315" width="8.5546875" customWidth="1"/>
    <col min="13554" max="13554" width="6.33203125" customWidth="1"/>
    <col min="13555" max="13555" width="22.109375" customWidth="1"/>
    <col min="13556" max="13557" width="7" customWidth="1"/>
    <col min="13558" max="13558" width="21.88671875" customWidth="1"/>
    <col min="13559" max="13559" width="20.5546875" customWidth="1"/>
    <col min="13560" max="13569" width="7.33203125" customWidth="1"/>
    <col min="13570" max="13570" width="7.44140625" customWidth="1"/>
    <col min="13571" max="13571" width="8.5546875" customWidth="1"/>
    <col min="13810" max="13810" width="6.33203125" customWidth="1"/>
    <col min="13811" max="13811" width="22.109375" customWidth="1"/>
    <col min="13812" max="13813" width="7" customWidth="1"/>
    <col min="13814" max="13814" width="21.88671875" customWidth="1"/>
    <col min="13815" max="13815" width="20.5546875" customWidth="1"/>
    <col min="13816" max="13825" width="7.33203125" customWidth="1"/>
    <col min="13826" max="13826" width="7.44140625" customWidth="1"/>
    <col min="13827" max="13827" width="8.5546875" customWidth="1"/>
    <col min="14066" max="14066" width="6.33203125" customWidth="1"/>
    <col min="14067" max="14067" width="22.109375" customWidth="1"/>
    <col min="14068" max="14069" width="7" customWidth="1"/>
    <col min="14070" max="14070" width="21.88671875" customWidth="1"/>
    <col min="14071" max="14071" width="20.5546875" customWidth="1"/>
    <col min="14072" max="14081" width="7.33203125" customWidth="1"/>
    <col min="14082" max="14082" width="7.44140625" customWidth="1"/>
    <col min="14083" max="14083" width="8.5546875" customWidth="1"/>
    <col min="14322" max="14322" width="6.33203125" customWidth="1"/>
    <col min="14323" max="14323" width="22.109375" customWidth="1"/>
    <col min="14324" max="14325" width="7" customWidth="1"/>
    <col min="14326" max="14326" width="21.88671875" customWidth="1"/>
    <col min="14327" max="14327" width="20.5546875" customWidth="1"/>
    <col min="14328" max="14337" width="7.33203125" customWidth="1"/>
    <col min="14338" max="14338" width="7.44140625" customWidth="1"/>
    <col min="14339" max="14339" width="8.5546875" customWidth="1"/>
    <col min="14578" max="14578" width="6.33203125" customWidth="1"/>
    <col min="14579" max="14579" width="22.109375" customWidth="1"/>
    <col min="14580" max="14581" width="7" customWidth="1"/>
    <col min="14582" max="14582" width="21.88671875" customWidth="1"/>
    <col min="14583" max="14583" width="20.5546875" customWidth="1"/>
    <col min="14584" max="14593" width="7.33203125" customWidth="1"/>
    <col min="14594" max="14594" width="7.44140625" customWidth="1"/>
    <col min="14595" max="14595" width="8.5546875" customWidth="1"/>
    <col min="14834" max="14834" width="6.33203125" customWidth="1"/>
    <col min="14835" max="14835" width="22.109375" customWidth="1"/>
    <col min="14836" max="14837" width="7" customWidth="1"/>
    <col min="14838" max="14838" width="21.88671875" customWidth="1"/>
    <col min="14839" max="14839" width="20.5546875" customWidth="1"/>
    <col min="14840" max="14849" width="7.33203125" customWidth="1"/>
    <col min="14850" max="14850" width="7.44140625" customWidth="1"/>
    <col min="14851" max="14851" width="8.5546875" customWidth="1"/>
    <col min="15090" max="15090" width="6.33203125" customWidth="1"/>
    <col min="15091" max="15091" width="22.109375" customWidth="1"/>
    <col min="15092" max="15093" width="7" customWidth="1"/>
    <col min="15094" max="15094" width="21.88671875" customWidth="1"/>
    <col min="15095" max="15095" width="20.5546875" customWidth="1"/>
    <col min="15096" max="15105" width="7.33203125" customWidth="1"/>
    <col min="15106" max="15106" width="7.44140625" customWidth="1"/>
    <col min="15107" max="15107" width="8.5546875" customWidth="1"/>
    <col min="15346" max="15346" width="6.33203125" customWidth="1"/>
    <col min="15347" max="15347" width="22.109375" customWidth="1"/>
    <col min="15348" max="15349" width="7" customWidth="1"/>
    <col min="15350" max="15350" width="21.88671875" customWidth="1"/>
    <col min="15351" max="15351" width="20.5546875" customWidth="1"/>
    <col min="15352" max="15361" width="7.33203125" customWidth="1"/>
    <col min="15362" max="15362" width="7.44140625" customWidth="1"/>
    <col min="15363" max="15363" width="8.5546875" customWidth="1"/>
    <col min="15602" max="15602" width="6.33203125" customWidth="1"/>
    <col min="15603" max="15603" width="22.109375" customWidth="1"/>
    <col min="15604" max="15605" width="7" customWidth="1"/>
    <col min="15606" max="15606" width="21.88671875" customWidth="1"/>
    <col min="15607" max="15607" width="20.5546875" customWidth="1"/>
    <col min="15608" max="15617" width="7.33203125" customWidth="1"/>
    <col min="15618" max="15618" width="7.44140625" customWidth="1"/>
    <col min="15619" max="15619" width="8.5546875" customWidth="1"/>
    <col min="15858" max="15858" width="6.33203125" customWidth="1"/>
    <col min="15859" max="15859" width="22.109375" customWidth="1"/>
    <col min="15860" max="15861" width="7" customWidth="1"/>
    <col min="15862" max="15862" width="21.88671875" customWidth="1"/>
    <col min="15863" max="15863" width="20.5546875" customWidth="1"/>
    <col min="15864" max="15873" width="7.33203125" customWidth="1"/>
    <col min="15874" max="15874" width="7.44140625" customWidth="1"/>
    <col min="15875" max="15875" width="8.5546875" customWidth="1"/>
    <col min="16114" max="16114" width="6.33203125" customWidth="1"/>
    <col min="16115" max="16115" width="22.109375" customWidth="1"/>
    <col min="16116" max="16117" width="7" customWidth="1"/>
    <col min="16118" max="16118" width="21.88671875" customWidth="1"/>
    <col min="16119" max="16119" width="20.5546875" customWidth="1"/>
    <col min="16120" max="16129" width="7.33203125" customWidth="1"/>
    <col min="16130" max="16130" width="7.44140625" customWidth="1"/>
    <col min="16131" max="16131" width="8.5546875" customWidth="1"/>
  </cols>
  <sheetData>
    <row r="1" spans="1:3" ht="58.2" customHeight="1" x14ac:dyDescent="0.3">
      <c r="A1" s="41" t="s">
        <v>1</v>
      </c>
      <c r="B1" s="41"/>
      <c r="C1" s="41"/>
    </row>
    <row r="2" spans="1:3" ht="66" customHeight="1" x14ac:dyDescent="0.3">
      <c r="A2" s="60" t="s">
        <v>3</v>
      </c>
      <c r="B2" s="60"/>
      <c r="C2" s="60"/>
    </row>
    <row r="3" spans="1:3" ht="24" customHeight="1" x14ac:dyDescent="0.3">
      <c r="A3" s="61" t="s">
        <v>191</v>
      </c>
      <c r="B3" s="3"/>
      <c r="C3" s="4" t="s">
        <v>5</v>
      </c>
    </row>
    <row r="4" spans="1:3" ht="52.2" customHeight="1" x14ac:dyDescent="0.3">
      <c r="A4" s="42" t="s">
        <v>192</v>
      </c>
      <c r="B4" s="42"/>
      <c r="C4" s="42"/>
    </row>
    <row r="5" spans="1:3" ht="23.4" customHeight="1" x14ac:dyDescent="0.3">
      <c r="A5" s="62" t="s">
        <v>12</v>
      </c>
      <c r="B5" s="63" t="s">
        <v>193</v>
      </c>
      <c r="C5" s="62" t="s">
        <v>194</v>
      </c>
    </row>
    <row r="6" spans="1:3" ht="18.600000000000001" customHeight="1" x14ac:dyDescent="0.3">
      <c r="A6" s="64">
        <v>1</v>
      </c>
      <c r="B6" s="65" t="s">
        <v>195</v>
      </c>
      <c r="C6" s="66">
        <v>2084</v>
      </c>
    </row>
    <row r="7" spans="1:3" ht="12.6" customHeight="1" x14ac:dyDescent="0.3"/>
    <row r="8" spans="1:3" ht="52.2" customHeight="1" x14ac:dyDescent="0.3">
      <c r="A8" s="42" t="s">
        <v>196</v>
      </c>
      <c r="B8" s="42"/>
      <c r="C8" s="42"/>
    </row>
    <row r="9" spans="1:3" ht="24" customHeight="1" x14ac:dyDescent="0.3">
      <c r="A9" s="62" t="s">
        <v>12</v>
      </c>
      <c r="B9" s="63" t="s">
        <v>197</v>
      </c>
      <c r="C9" s="62" t="s">
        <v>194</v>
      </c>
    </row>
    <row r="10" spans="1:3" s="67" customFormat="1" ht="17.399999999999999" customHeight="1" x14ac:dyDescent="0.3">
      <c r="A10" s="64">
        <v>1</v>
      </c>
      <c r="B10" s="65" t="s">
        <v>59</v>
      </c>
      <c r="C10" s="66">
        <v>928</v>
      </c>
    </row>
    <row r="11" spans="1:3" s="67" customFormat="1" ht="18.600000000000001" customHeight="1" x14ac:dyDescent="0.3">
      <c r="A11" s="64">
        <v>2</v>
      </c>
      <c r="B11" s="65" t="s">
        <v>148</v>
      </c>
      <c r="C11" s="66">
        <v>856</v>
      </c>
    </row>
    <row r="12" spans="1:3" s="67" customFormat="1" ht="18.600000000000001" customHeight="1" x14ac:dyDescent="0.3">
      <c r="A12" s="64">
        <v>3</v>
      </c>
      <c r="B12" s="65" t="s">
        <v>47</v>
      </c>
      <c r="C12" s="66">
        <v>557</v>
      </c>
    </row>
    <row r="13" spans="1:3" s="67" customFormat="1" ht="18.600000000000001" customHeight="1" x14ac:dyDescent="0.3">
      <c r="A13" s="64">
        <v>4</v>
      </c>
      <c r="B13" s="65" t="s">
        <v>41</v>
      </c>
      <c r="C13" s="66">
        <v>362</v>
      </c>
    </row>
    <row r="14" spans="1:3" ht="12.6" customHeight="1" x14ac:dyDescent="0.3"/>
    <row r="15" spans="1:3" ht="52.2" customHeight="1" x14ac:dyDescent="0.3">
      <c r="A15" s="42" t="s">
        <v>198</v>
      </c>
      <c r="B15" s="42"/>
      <c r="C15" s="42"/>
    </row>
    <row r="16" spans="1:3" ht="23.4" customHeight="1" x14ac:dyDescent="0.3">
      <c r="A16" s="62" t="s">
        <v>12</v>
      </c>
      <c r="B16" s="63" t="s">
        <v>17</v>
      </c>
      <c r="C16" s="62" t="s">
        <v>194</v>
      </c>
    </row>
    <row r="17" spans="1:4" s="67" customFormat="1" ht="18.600000000000001" customHeight="1" x14ac:dyDescent="0.3">
      <c r="A17" s="64">
        <v>1</v>
      </c>
      <c r="B17" s="68" t="s">
        <v>199</v>
      </c>
      <c r="C17" s="66">
        <v>1042</v>
      </c>
    </row>
    <row r="18" spans="1:4" s="67" customFormat="1" ht="18.600000000000001" customHeight="1" x14ac:dyDescent="0.3">
      <c r="A18" s="64">
        <v>2</v>
      </c>
      <c r="B18" s="68" t="s">
        <v>81</v>
      </c>
      <c r="C18" s="66">
        <v>993</v>
      </c>
    </row>
    <row r="19" spans="1:4" s="67" customFormat="1" ht="18.600000000000001" customHeight="1" x14ac:dyDescent="0.3">
      <c r="A19" s="64">
        <v>3</v>
      </c>
      <c r="B19" s="68" t="s">
        <v>91</v>
      </c>
      <c r="C19" s="66">
        <v>950</v>
      </c>
    </row>
    <row r="20" spans="1:4" s="67" customFormat="1" ht="18.600000000000001" customHeight="1" x14ac:dyDescent="0.3">
      <c r="A20" s="64">
        <v>4</v>
      </c>
      <c r="B20" s="68" t="s">
        <v>60</v>
      </c>
      <c r="C20" s="66">
        <v>928</v>
      </c>
    </row>
    <row r="21" spans="1:4" s="67" customFormat="1" ht="18.600000000000001" customHeight="1" x14ac:dyDescent="0.3">
      <c r="A21" s="64">
        <v>5</v>
      </c>
      <c r="B21" s="68" t="s">
        <v>200</v>
      </c>
      <c r="C21" s="66">
        <v>557</v>
      </c>
    </row>
    <row r="22" spans="1:4" s="67" customFormat="1" ht="18.600000000000001" customHeight="1" x14ac:dyDescent="0.3">
      <c r="A22" s="64">
        <v>6</v>
      </c>
      <c r="B22" s="68" t="s">
        <v>170</v>
      </c>
      <c r="C22" s="66">
        <v>501</v>
      </c>
    </row>
    <row r="23" spans="1:4" s="67" customFormat="1" ht="18.600000000000001" customHeight="1" x14ac:dyDescent="0.3">
      <c r="A23" s="64">
        <v>7</v>
      </c>
      <c r="B23" s="68" t="s">
        <v>201</v>
      </c>
      <c r="C23" s="66">
        <v>362</v>
      </c>
    </row>
    <row r="24" spans="1:4" ht="12.6" customHeight="1" x14ac:dyDescent="0.3">
      <c r="B24" s="69"/>
    </row>
    <row r="25" spans="1:4" ht="15" customHeight="1" x14ac:dyDescent="0.3">
      <c r="A25" s="70" t="s">
        <v>202</v>
      </c>
      <c r="B25" s="71"/>
      <c r="C25" s="72" t="s">
        <v>203</v>
      </c>
      <c r="D25" s="71"/>
    </row>
    <row r="26" spans="1:4" x14ac:dyDescent="0.3">
      <c r="A26" s="70" t="s">
        <v>204</v>
      </c>
      <c r="B26" s="73"/>
      <c r="C26" s="69" t="s">
        <v>205</v>
      </c>
      <c r="D26" s="73"/>
    </row>
    <row r="27" spans="1:4" ht="6" customHeight="1" x14ac:dyDescent="0.3">
      <c r="A27" s="70"/>
      <c r="B27" s="3"/>
      <c r="C27" s="69"/>
      <c r="D27" s="74"/>
    </row>
    <row r="28" spans="1:4" ht="15" customHeight="1" x14ac:dyDescent="0.3">
      <c r="A28" s="70" t="s">
        <v>206</v>
      </c>
      <c r="B28" s="71"/>
      <c r="C28" s="69" t="s">
        <v>207</v>
      </c>
      <c r="D28" s="71"/>
    </row>
    <row r="29" spans="1:4" x14ac:dyDescent="0.3">
      <c r="A29" s="70" t="s">
        <v>204</v>
      </c>
      <c r="B29" s="3"/>
      <c r="C29" t="s">
        <v>208</v>
      </c>
      <c r="D29" s="74"/>
    </row>
  </sheetData>
  <mergeCells count="5">
    <mergeCell ref="A1:C1"/>
    <mergeCell ref="A2:C2"/>
    <mergeCell ref="A4:C4"/>
    <mergeCell ref="A8:C8"/>
    <mergeCell ref="A15:C15"/>
  </mergeCells>
  <printOptions horizontalCentered="1"/>
  <pageMargins left="0.59055118110236227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Город</vt:lpstr>
      <vt:lpstr>2_эт_лич</vt:lpstr>
      <vt:lpstr>2_эт_ком</vt:lpstr>
      <vt:lpstr>'2_эт_ком'!Область_печати</vt:lpstr>
      <vt:lpstr>'2_эт_лич'!Область_печати</vt:lpstr>
      <vt:lpstr>Город!Область_печати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QuattroCom</dc:creator>
  <cp:lastModifiedBy>QuattroCom</cp:lastModifiedBy>
  <dcterms:created xsi:type="dcterms:W3CDTF">2018-01-20T14:39:03Z</dcterms:created>
  <dcterms:modified xsi:type="dcterms:W3CDTF">2018-01-21T09:49:03Z</dcterms:modified>
</cp:coreProperties>
</file>