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activeX/activeX2.xml" ContentType="application/vnd.ms-office.activeX+xml"/>
  <Override PartName="/xl/activeX/activeX3.xml" ContentType="application/vnd.ms-office.activeX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activeX/activeX1.xml" ContentType="application/vnd.ms-office.activeX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9320" windowHeight="9975"/>
  </bookViews>
  <sheets>
    <sheet name="1000_22" sheetId="1" r:id="rId1"/>
  </sheets>
  <externalReferences>
    <externalReference r:id="rId2"/>
  </externalReferences>
  <definedNames>
    <definedName name="D_d1">[1]const!$C$4</definedName>
    <definedName name="D_d2">[1]const!$C$5</definedName>
    <definedName name="E" localSheetId="0">'1000_22'!#REF!</definedName>
    <definedName name="Men1000_2">#REF!</definedName>
    <definedName name="N_dev">[1]const!$C$8</definedName>
    <definedName name="N_sor1">[1]const!$C$1</definedName>
    <definedName name="N_sor2">[1]const!$C$2</definedName>
    <definedName name="N_un">[1]const!$C$7</definedName>
    <definedName name="Women1000_1" localSheetId="0">'1000_22'!#REF!</definedName>
    <definedName name="Women1000_2">#REF!</definedName>
    <definedName name="_xlnm.Print_Titles" localSheetId="0">'1000_22'!$2:$4</definedName>
    <definedName name="_xlnm.Print_Area" localSheetId="0">'1000_22'!$A$1:$P$40</definedName>
  </definedNames>
  <calcPr calcId="124519"/>
</workbook>
</file>

<file path=xl/calcChain.xml><?xml version="1.0" encoding="utf-8"?>
<calcChain xmlns="http://schemas.openxmlformats.org/spreadsheetml/2006/main">
  <c r="L27" i="1"/>
  <c r="L26"/>
  <c r="P26" s="1"/>
  <c r="L25"/>
  <c r="L24"/>
  <c r="L23"/>
  <c r="L22"/>
  <c r="L21"/>
  <c r="L20"/>
  <c r="L19"/>
  <c r="L18"/>
  <c r="L17"/>
  <c r="L16"/>
  <c r="L15"/>
  <c r="L14"/>
  <c r="L13"/>
  <c r="P13" s="1"/>
  <c r="L12"/>
  <c r="L11"/>
  <c r="P11" s="1"/>
  <c r="L10"/>
  <c r="L9"/>
  <c r="P9" s="1"/>
  <c r="L8"/>
  <c r="N26" s="1"/>
  <c r="L6"/>
  <c r="C6"/>
  <c r="J4"/>
  <c r="A3"/>
  <c r="A2"/>
  <c r="N15" l="1"/>
  <c r="N17"/>
  <c r="N19"/>
  <c r="N21"/>
  <c r="N23"/>
  <c r="N25"/>
  <c r="N27"/>
  <c r="N10"/>
  <c r="N12"/>
  <c r="N14"/>
  <c r="N16"/>
  <c r="N18"/>
  <c r="N20"/>
  <c r="N22"/>
  <c r="N24"/>
  <c r="N8"/>
  <c r="N9"/>
  <c r="P10"/>
  <c r="N11"/>
  <c r="P12"/>
  <c r="N13"/>
  <c r="P25"/>
  <c r="P27"/>
</calcChain>
</file>

<file path=xl/sharedStrings.xml><?xml version="1.0" encoding="utf-8"?>
<sst xmlns="http://schemas.openxmlformats.org/spreadsheetml/2006/main" count="155" uniqueCount="84">
  <si>
    <t>г.Коломна КЦ "Коломна"</t>
  </si>
  <si>
    <t>1.23,00</t>
  </si>
  <si>
    <t>1.17,50</t>
  </si>
  <si>
    <t>Место</t>
  </si>
  <si>
    <t>№</t>
  </si>
  <si>
    <t>Дорожка</t>
  </si>
  <si>
    <t>Фамилия, Имя</t>
  </si>
  <si>
    <t>Разряд</t>
  </si>
  <si>
    <t>Регион</t>
  </si>
  <si>
    <t>Тренер</t>
  </si>
  <si>
    <t>Время</t>
  </si>
  <si>
    <t>Очки</t>
  </si>
  <si>
    <t>Отст.</t>
  </si>
  <si>
    <t>Вып.разр</t>
  </si>
  <si>
    <t>o</t>
  </si>
  <si>
    <t xml:space="preserve">Воронина Наталья </t>
  </si>
  <si>
    <t>жен</t>
  </si>
  <si>
    <t>МСМК</t>
  </si>
  <si>
    <t>Нижегородская область</t>
  </si>
  <si>
    <t>Акилов В.К., Ерошенко О.Г.</t>
  </si>
  <si>
    <t>i</t>
  </si>
  <si>
    <t xml:space="preserve">Филюшкина Виктория </t>
  </si>
  <si>
    <t>Московская область</t>
  </si>
  <si>
    <t>Муратов В.А., Рубин В.В.</t>
  </si>
  <si>
    <t xml:space="preserve">Граф Ольга </t>
  </si>
  <si>
    <t>ЗМС</t>
  </si>
  <si>
    <t>Московская область, Омская область</t>
  </si>
  <si>
    <t>Рубин В.В.</t>
  </si>
  <si>
    <t xml:space="preserve">Лаленкова Евгения </t>
  </si>
  <si>
    <t>Вологодская область</t>
  </si>
  <si>
    <t>Лаленков Е.А, Шаршаринова Р.А.</t>
  </si>
  <si>
    <t xml:space="preserve">Сохрякова Елена </t>
  </si>
  <si>
    <t>МС</t>
  </si>
  <si>
    <t>Краснодарский край, Ивановская область</t>
  </si>
  <si>
    <t>Кувшинова О.А.</t>
  </si>
  <si>
    <t xml:space="preserve">Задонская Лада </t>
  </si>
  <si>
    <t>Москва</t>
  </si>
  <si>
    <t>Тыклин Д.Ю,</t>
  </si>
  <si>
    <t xml:space="preserve">Зуева Анастасия </t>
  </si>
  <si>
    <t>Пермский край</t>
  </si>
  <si>
    <t>Сивков В.А., Белоглазова Л.С.,Сивков А.В.</t>
  </si>
  <si>
    <t>КМС</t>
  </si>
  <si>
    <t xml:space="preserve">Присталова Анна </t>
  </si>
  <si>
    <t>Свердловская область</t>
  </si>
  <si>
    <t>Артамонов А.Л.</t>
  </si>
  <si>
    <t xml:space="preserve">Серкина Юлия </t>
  </si>
  <si>
    <t>Хабаровский край</t>
  </si>
  <si>
    <t>Важнин В.А.</t>
  </si>
  <si>
    <t xml:space="preserve">Кудленко Ульяна </t>
  </si>
  <si>
    <t>Деркач Ю.И., Кардаков А.Н.</t>
  </si>
  <si>
    <t xml:space="preserve">Радионик Евгения </t>
  </si>
  <si>
    <t>Санкт-Петербург</t>
  </si>
  <si>
    <t>Власов А.В., Быкова В.Н.</t>
  </si>
  <si>
    <t xml:space="preserve">Чернега Олеся </t>
  </si>
  <si>
    <t>Шабанов А.С.</t>
  </si>
  <si>
    <t xml:space="preserve">Здравкова Анастасия </t>
  </si>
  <si>
    <t>Челябинская область</t>
  </si>
  <si>
    <t>Богданов В.В., Тюшнякова Е.Н.</t>
  </si>
  <si>
    <t xml:space="preserve">Греку Яна </t>
  </si>
  <si>
    <t>Шпак А.В.</t>
  </si>
  <si>
    <t xml:space="preserve">Клименцова Нина </t>
  </si>
  <si>
    <t>Комов А.В.</t>
  </si>
  <si>
    <t xml:space="preserve">Бескровных Дарья </t>
  </si>
  <si>
    <t>Новиков Ю.Н.</t>
  </si>
  <si>
    <t xml:space="preserve">Хрептугова Елизавета </t>
  </si>
  <si>
    <t>Санкт-Петербург, Мурманская область</t>
  </si>
  <si>
    <t>Новиков Ю.Н., Зыкина Н.В., Шелков М.В.</t>
  </si>
  <si>
    <t>I разр.</t>
  </si>
  <si>
    <t xml:space="preserve">Костяева Ольга </t>
  </si>
  <si>
    <t>юн</t>
  </si>
  <si>
    <t>Кургаев Д.Ю., Кургаева Л.В.</t>
  </si>
  <si>
    <t xml:space="preserve">Карпенко Любовь </t>
  </si>
  <si>
    <t>Республика Коми</t>
  </si>
  <si>
    <t>Цивилев В.В.</t>
  </si>
  <si>
    <t xml:space="preserve">Князева Валерия </t>
  </si>
  <si>
    <t>Мирошников Б.П.</t>
  </si>
  <si>
    <t>Начало: 11:35</t>
  </si>
  <si>
    <t>t льда: -6,4</t>
  </si>
  <si>
    <t>Окончание: 12:05</t>
  </si>
  <si>
    <t>t воздуха: +14,8</t>
  </si>
  <si>
    <t>влажность: 40 %</t>
  </si>
  <si>
    <t>Стартер: Волнухин Е.В.</t>
  </si>
  <si>
    <t>Главный судья соревнований</t>
  </si>
  <si>
    <t>Исаенко И.В.</t>
  </si>
</sst>
</file>

<file path=xl/styles.xml><?xml version="1.0" encoding="utf-8"?>
<styleSheet xmlns="http://schemas.openxmlformats.org/spreadsheetml/2006/main">
  <numFmts count="4">
    <numFmt numFmtId="164" formatCode="mm/ss.00"/>
    <numFmt numFmtId="165" formatCode="m/ss.00"/>
    <numFmt numFmtId="166" formatCode="0.000"/>
    <numFmt numFmtId="167" formatCode="00.00"/>
  </numFmts>
  <fonts count="13">
    <font>
      <sz val="10"/>
      <name val="Arial"/>
    </font>
    <font>
      <b/>
      <sz val="16"/>
      <name val="Monotype Corsiva"/>
      <family val="4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22"/>
      <name val="Monotype Corsiva"/>
      <family val="4"/>
      <charset val="204"/>
    </font>
    <font>
      <i/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0" fontId="2" fillId="0" borderId="0"/>
  </cellStyleXfs>
  <cellXfs count="90">
    <xf numFmtId="0" fontId="0" fillId="0" borderId="0" xfId="0"/>
    <xf numFmtId="0" fontId="3" fillId="0" borderId="0" xfId="1" applyFont="1"/>
    <xf numFmtId="0" fontId="6" fillId="0" borderId="1" xfId="1" applyFont="1" applyBorder="1" applyAlignment="1">
      <alignment horizontal="center"/>
    </xf>
    <xf numFmtId="0" fontId="5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14" fontId="5" fillId="0" borderId="0" xfId="1" applyNumberFormat="1" applyFont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3" fillId="0" borderId="0" xfId="1" applyFont="1" applyFill="1" applyBorder="1" applyAlignment="1">
      <alignment horizontal="center"/>
    </xf>
    <xf numFmtId="0" fontId="3" fillId="0" borderId="0" xfId="1" applyFont="1" applyBorder="1"/>
    <xf numFmtId="0" fontId="3" fillId="0" borderId="0" xfId="1" applyFont="1" applyFill="1" applyBorder="1" applyAlignment="1">
      <alignment horizontal="center" vertical="justify"/>
    </xf>
    <xf numFmtId="0" fontId="9" fillId="0" borderId="1" xfId="1" applyFont="1" applyBorder="1" applyAlignment="1">
      <alignment horizontal="center"/>
    </xf>
    <xf numFmtId="0" fontId="10" fillId="0" borderId="1" xfId="1" applyFont="1" applyBorder="1" applyAlignment="1">
      <alignment horizontal="center"/>
    </xf>
    <xf numFmtId="0" fontId="2" fillId="0" borderId="0" xfId="1" applyBorder="1" applyAlignment="1">
      <alignment wrapText="1"/>
    </xf>
    <xf numFmtId="0" fontId="3" fillId="0" borderId="2" xfId="1" applyFont="1" applyBorder="1" applyAlignment="1">
      <alignment horizontal="center" vertical="justify"/>
    </xf>
    <xf numFmtId="0" fontId="3" fillId="0" borderId="2" xfId="1" applyFont="1" applyFill="1" applyBorder="1" applyAlignment="1">
      <alignment horizontal="center" vertical="justify"/>
    </xf>
    <xf numFmtId="0" fontId="3" fillId="0" borderId="2" xfId="1" applyFont="1" applyFill="1" applyBorder="1" applyAlignment="1">
      <alignment horizontal="left" vertical="justify"/>
    </xf>
    <xf numFmtId="14" fontId="3" fillId="0" borderId="2" xfId="1" applyNumberFormat="1" applyFont="1" applyFill="1" applyBorder="1" applyAlignment="1">
      <alignment horizontal="center" vertical="justify"/>
    </xf>
    <xf numFmtId="0" fontId="3" fillId="0" borderId="2" xfId="1" applyFont="1" applyFill="1" applyBorder="1" applyAlignment="1">
      <alignment vertical="justify"/>
    </xf>
    <xf numFmtId="164" fontId="3" fillId="0" borderId="2" xfId="1" applyNumberFormat="1" applyFont="1" applyBorder="1" applyAlignment="1">
      <alignment vertical="justify"/>
    </xf>
    <xf numFmtId="165" fontId="7" fillId="0" borderId="3" xfId="0" applyNumberFormat="1" applyFont="1" applyBorder="1" applyAlignment="1">
      <alignment horizontal="center" vertical="justify"/>
    </xf>
    <xf numFmtId="166" fontId="3" fillId="0" borderId="3" xfId="0" applyNumberFormat="1" applyFont="1" applyBorder="1" applyAlignment="1">
      <alignment horizontal="center" vertical="justify"/>
    </xf>
    <xf numFmtId="167" fontId="3" fillId="0" borderId="4" xfId="0" applyNumberFormat="1" applyFont="1" applyBorder="1" applyAlignment="1">
      <alignment horizontal="center" vertical="justify" wrapText="1"/>
    </xf>
    <xf numFmtId="0" fontId="7" fillId="0" borderId="0" xfId="0" applyNumberFormat="1" applyFont="1" applyBorder="1" applyAlignment="1">
      <alignment horizontal="center" vertical="justify" wrapText="1"/>
    </xf>
    <xf numFmtId="0" fontId="3" fillId="0" borderId="0" xfId="0" applyFont="1" applyBorder="1" applyAlignment="1">
      <alignment horizontal="center" vertical="justify"/>
    </xf>
    <xf numFmtId="0" fontId="3" fillId="0" borderId="0" xfId="1" applyFont="1" applyBorder="1" applyAlignment="1">
      <alignment horizontal="center" vertical="justify"/>
    </xf>
    <xf numFmtId="0" fontId="3" fillId="0" borderId="0" xfId="1" applyFont="1" applyFill="1" applyBorder="1" applyAlignment="1">
      <alignment horizontal="left" vertical="justify"/>
    </xf>
    <xf numFmtId="14" fontId="3" fillId="0" borderId="0" xfId="1" applyNumberFormat="1" applyFont="1" applyFill="1" applyBorder="1" applyAlignment="1">
      <alignment horizontal="center" vertical="justify"/>
    </xf>
    <xf numFmtId="0" fontId="3" fillId="0" borderId="0" xfId="1" applyFont="1" applyFill="1" applyBorder="1" applyAlignment="1">
      <alignment vertical="justify"/>
    </xf>
    <xf numFmtId="0" fontId="3" fillId="0" borderId="0" xfId="1" applyFont="1" applyBorder="1" applyAlignment="1">
      <alignment vertical="justify"/>
    </xf>
    <xf numFmtId="165" fontId="7" fillId="0" borderId="0" xfId="0" applyNumberFormat="1" applyFont="1" applyBorder="1" applyAlignment="1">
      <alignment horizontal="center" vertical="justify"/>
    </xf>
    <xf numFmtId="166" fontId="3" fillId="0" borderId="0" xfId="0" applyNumberFormat="1" applyFont="1" applyBorder="1" applyAlignment="1">
      <alignment horizontal="center" vertical="justify"/>
    </xf>
    <xf numFmtId="167" fontId="3" fillId="0" borderId="0" xfId="0" applyNumberFormat="1" applyFont="1" applyBorder="1" applyAlignment="1">
      <alignment horizontal="center" vertical="justify" wrapText="1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/>
    </xf>
    <xf numFmtId="14" fontId="3" fillId="0" borderId="0" xfId="1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165" fontId="7" fillId="0" borderId="0" xfId="0" applyNumberFormat="1" applyFont="1" applyBorder="1" applyAlignment="1">
      <alignment horizontal="center" vertical="center"/>
    </xf>
    <xf numFmtId="166" fontId="3" fillId="0" borderId="0" xfId="0" applyNumberFormat="1" applyFont="1" applyBorder="1" applyAlignment="1">
      <alignment horizontal="center" vertical="center"/>
    </xf>
    <xf numFmtId="167" fontId="3" fillId="0" borderId="0" xfId="0" applyNumberFormat="1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164" fontId="3" fillId="0" borderId="0" xfId="1" applyNumberFormat="1" applyFont="1" applyBorder="1" applyAlignment="1">
      <alignment vertical="justify"/>
    </xf>
    <xf numFmtId="0" fontId="3" fillId="0" borderId="0" xfId="1" applyFont="1" applyBorder="1" applyAlignment="1">
      <alignment vertical="center"/>
    </xf>
    <xf numFmtId="0" fontId="3" fillId="0" borderId="1" xfId="1" applyFont="1" applyBorder="1" applyAlignment="1">
      <alignment horizontal="center" vertical="justify"/>
    </xf>
    <xf numFmtId="0" fontId="3" fillId="0" borderId="1" xfId="1" applyFont="1" applyFill="1" applyBorder="1" applyAlignment="1">
      <alignment horizontal="center" vertical="justify"/>
    </xf>
    <xf numFmtId="0" fontId="3" fillId="0" borderId="1" xfId="1" applyFont="1" applyFill="1" applyBorder="1" applyAlignment="1">
      <alignment horizontal="left" vertical="justify"/>
    </xf>
    <xf numFmtId="14" fontId="3" fillId="0" borderId="1" xfId="1" applyNumberFormat="1" applyFont="1" applyFill="1" applyBorder="1" applyAlignment="1">
      <alignment horizontal="center" vertical="justify"/>
    </xf>
    <xf numFmtId="0" fontId="3" fillId="0" borderId="1" xfId="1" applyFont="1" applyFill="1" applyBorder="1" applyAlignment="1">
      <alignment vertical="justify"/>
    </xf>
    <xf numFmtId="0" fontId="3" fillId="0" borderId="1" xfId="1" applyFont="1" applyBorder="1" applyAlignment="1">
      <alignment vertical="justify"/>
    </xf>
    <xf numFmtId="165" fontId="7" fillId="0" borderId="1" xfId="1" applyNumberFormat="1" applyFont="1" applyBorder="1" applyAlignment="1">
      <alignment horizontal="left" vertical="justify"/>
    </xf>
    <xf numFmtId="166" fontId="3" fillId="0" borderId="1" xfId="1" applyNumberFormat="1" applyFont="1" applyBorder="1" applyAlignment="1">
      <alignment horizontal="left" vertical="justify"/>
    </xf>
    <xf numFmtId="167" fontId="3" fillId="0" borderId="1" xfId="1" applyNumberFormat="1" applyFont="1" applyBorder="1" applyAlignment="1">
      <alignment horizontal="left" vertical="justify" wrapText="1"/>
    </xf>
    <xf numFmtId="165" fontId="7" fillId="0" borderId="0" xfId="1" applyNumberFormat="1" applyFont="1" applyBorder="1" applyAlignment="1">
      <alignment horizontal="left" vertical="justify"/>
    </xf>
    <xf numFmtId="166" fontId="3" fillId="0" borderId="0" xfId="1" applyNumberFormat="1" applyFont="1" applyBorder="1" applyAlignment="1">
      <alignment horizontal="left" vertical="justify"/>
    </xf>
    <xf numFmtId="167" fontId="3" fillId="0" borderId="0" xfId="1" applyNumberFormat="1" applyFont="1" applyBorder="1" applyAlignment="1">
      <alignment horizontal="left" vertical="justify" wrapText="1"/>
    </xf>
    <xf numFmtId="0" fontId="3" fillId="0" borderId="0" xfId="0" applyFont="1"/>
    <xf numFmtId="0" fontId="11" fillId="0" borderId="0" xfId="0" applyFont="1"/>
    <xf numFmtId="0" fontId="12" fillId="0" borderId="0" xfId="0" applyFont="1" applyFill="1"/>
    <xf numFmtId="165" fontId="11" fillId="0" borderId="0" xfId="0" applyNumberFormat="1" applyFont="1"/>
    <xf numFmtId="165" fontId="1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2" fillId="0" borderId="0" xfId="0" applyFont="1" applyFill="1" applyBorder="1" applyAlignment="1">
      <alignment horizontal="center" vertical="justify"/>
    </xf>
    <xf numFmtId="0" fontId="12" fillId="0" borderId="0" xfId="0" applyFont="1" applyFill="1" applyBorder="1" applyAlignment="1">
      <alignment horizontal="left" vertical="justify" wrapText="1"/>
    </xf>
    <xf numFmtId="14" fontId="12" fillId="0" borderId="0" xfId="0" applyNumberFormat="1" applyFont="1" applyFill="1" applyBorder="1" applyAlignment="1">
      <alignment horizontal="center" vertical="justify" wrapText="1"/>
    </xf>
    <xf numFmtId="0" fontId="3" fillId="0" borderId="0" xfId="0" applyFont="1" applyFill="1" applyBorder="1" applyAlignment="1">
      <alignment vertical="justify" wrapText="1"/>
    </xf>
    <xf numFmtId="0" fontId="3" fillId="0" borderId="0" xfId="0" applyFont="1" applyFill="1" applyBorder="1" applyAlignment="1">
      <alignment horizontal="center" vertical="justify"/>
    </xf>
    <xf numFmtId="0" fontId="3" fillId="0" borderId="0" xfId="0" applyFont="1" applyFill="1" applyBorder="1" applyAlignment="1">
      <alignment horizontal="left" vertical="justify" wrapText="1"/>
    </xf>
    <xf numFmtId="14" fontId="3" fillId="0" borderId="0" xfId="0" applyNumberFormat="1" applyFont="1" applyFill="1" applyBorder="1" applyAlignment="1">
      <alignment horizontal="center" vertical="justify" wrapText="1"/>
    </xf>
    <xf numFmtId="0" fontId="3" fillId="0" borderId="0" xfId="0" applyFont="1" applyFill="1" applyBorder="1" applyAlignment="1">
      <alignment horizontal="center" vertical="justify" wrapText="1"/>
    </xf>
    <xf numFmtId="0" fontId="3" fillId="0" borderId="0" xfId="0" applyFont="1" applyFill="1" applyBorder="1" applyAlignment="1">
      <alignment vertical="justify"/>
    </xf>
    <xf numFmtId="164" fontId="3" fillId="0" borderId="0" xfId="0" applyNumberFormat="1" applyFont="1" applyBorder="1" applyAlignment="1">
      <alignment vertical="justify"/>
    </xf>
    <xf numFmtId="166" fontId="3" fillId="0" borderId="0" xfId="0" applyNumberFormat="1" applyFont="1" applyBorder="1" applyAlignment="1">
      <alignment horizontal="left" vertical="justify"/>
    </xf>
    <xf numFmtId="167" fontId="3" fillId="0" borderId="0" xfId="0" applyNumberFormat="1" applyFont="1" applyBorder="1" applyAlignment="1">
      <alignment horizontal="left" vertical="justify" wrapText="1"/>
    </xf>
    <xf numFmtId="0" fontId="3" fillId="0" borderId="0" xfId="0" applyFont="1" applyFill="1" applyBorder="1" applyAlignment="1">
      <alignment horizontal="center"/>
    </xf>
    <xf numFmtId="0" fontId="0" fillId="0" borderId="0" xfId="0" applyBorder="1" applyAlignment="1">
      <alignment wrapText="1"/>
    </xf>
    <xf numFmtId="0" fontId="3" fillId="0" borderId="0" xfId="0" applyFont="1" applyBorder="1"/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left"/>
    </xf>
    <xf numFmtId="14" fontId="5" fillId="0" borderId="1" xfId="1" applyNumberFormat="1" applyFont="1" applyBorder="1" applyAlignment="1">
      <alignment horizontal="right"/>
    </xf>
    <xf numFmtId="0" fontId="5" fillId="0" borderId="1" xfId="1" applyFont="1" applyBorder="1" applyAlignment="1">
      <alignment horizontal="right"/>
    </xf>
    <xf numFmtId="0" fontId="8" fillId="0" borderId="0" xfId="1" applyFont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PropertyBag">
  <ax:ocxPr ax:name="Caption" ax:value="Проверка"/>
  <ax:ocxPr ax:name="Size" ax:value="2566;1085"/>
  <ax:ocxPr ax:name="FontName" ax:value="Arial"/>
  <ax:ocxPr ax:name="FontHeight" ax:value="195"/>
  <ax:ocxPr ax:name="FontCharSet" ax:value="0"/>
  <ax:ocxPr ax:name="FontPitchAndFamily" ax:value="2"/>
  <ax:ocxPr ax:name="ParagraphAlign" ax:value="3"/>
</ax:ocx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PropertyBag">
  <ax:ocxPr ax:name="Caption" ax:value="Список"/>
  <ax:ocxPr ax:name="Size" ax:value="2593;1005"/>
  <ax:ocxPr ax:name="FontName" ax:value="Times New Roman"/>
  <ax:ocxPr ax:name="FontHeight" ax:value="195"/>
  <ax:ocxPr ax:name="FontCharSet" ax:value="204"/>
  <ax:ocxPr ax:name="FontPitchAndFamily" ax:value="2"/>
  <ax:ocxPr ax:name="ParagraphAlign" ax:value="3"/>
</ax:ocx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PropertyBag">
  <ax:ocxPr ax:name="Caption" ax:value="Заполнить"/>
  <ax:ocxPr ax:name="Size" ax:value="2619;979"/>
  <ax:ocxPr ax:name="FontName" ax:value="Times New Roman"/>
  <ax:ocxPr ax:name="FontHeight" ax:value="195"/>
  <ax:ocxPr ax:name="FontCharSet" ax:value="204"/>
  <ax:ocxPr ax:name="FontPitchAndFamily" ax:value="2"/>
  <ax:ocxPr ax:name="ParagraphAlign" ax:value="3"/>
</ax:ocx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68646</xdr:colOff>
      <xdr:row>0</xdr:row>
      <xdr:rowOff>173748</xdr:rowOff>
    </xdr:from>
    <xdr:to>
      <xdr:col>14</xdr:col>
      <xdr:colOff>39193</xdr:colOff>
      <xdr:row>0</xdr:row>
      <xdr:rowOff>650327</xdr:rowOff>
    </xdr:to>
    <xdr:pic>
      <xdr:nvPicPr>
        <xdr:cNvPr id="2" name="Рисунок 3" descr="LOGO_KCMO_KOLOMNA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78746" y="173748"/>
          <a:ext cx="1075447" cy="4765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217105</xdr:colOff>
      <xdr:row>0</xdr:row>
      <xdr:rowOff>0</xdr:rowOff>
    </xdr:from>
    <xdr:to>
      <xdr:col>3</xdr:col>
      <xdr:colOff>683262</xdr:colOff>
      <xdr:row>1</xdr:row>
      <xdr:rowOff>59120</xdr:rowOff>
    </xdr:to>
    <xdr:pic>
      <xdr:nvPicPr>
        <xdr:cNvPr id="3" name="Рисунок 7" descr="Министерство спорта, туризма и молодёжной политики РФ (Минспорттуризм), эмблема - векторное изображение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02905" y="0"/>
          <a:ext cx="818582" cy="7544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761998</xdr:colOff>
      <xdr:row>0</xdr:row>
      <xdr:rowOff>160938</xdr:rowOff>
    </xdr:from>
    <xdr:to>
      <xdr:col>6</xdr:col>
      <xdr:colOff>500260</xdr:colOff>
      <xdr:row>1</xdr:row>
      <xdr:rowOff>39413</xdr:rowOff>
    </xdr:to>
    <xdr:pic>
      <xdr:nvPicPr>
        <xdr:cNvPr id="4" name="Рисунок 1" descr="russkating.jpg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800223" y="160938"/>
          <a:ext cx="1328937" cy="573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23976</xdr:colOff>
      <xdr:row>0</xdr:row>
      <xdr:rowOff>157654</xdr:rowOff>
    </xdr:from>
    <xdr:to>
      <xdr:col>7</xdr:col>
      <xdr:colOff>1339615</xdr:colOff>
      <xdr:row>0</xdr:row>
      <xdr:rowOff>683172</xdr:rowOff>
    </xdr:to>
    <xdr:pic>
      <xdr:nvPicPr>
        <xdr:cNvPr id="5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205326" y="157654"/>
          <a:ext cx="1315639" cy="5255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4%20-%2016.10.2016%20&#1075;.%20-%20&#1050;&#1091;&#1073;&#1086;&#1082;%20&#1056;&#1054;&#1089;&#1089;&#1080;&#1080;%20(I%20&#1101;&#1090;&#1072;&#1087;)/&#1056;&#1077;&#1079;&#1091;&#1083;&#1100;&#1090;&#1072;&#1090;&#1099;%20&#1084;&#1091;&#1078;.,%20&#1078;&#1077;&#1085;.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500_01"/>
      <sheetName val="500_02"/>
      <sheetName val="1000_01"/>
      <sheetName val="1000_01 (2)"/>
      <sheetName val="1000_02"/>
      <sheetName val="500_21"/>
      <sheetName val="500_22"/>
      <sheetName val="1000_21"/>
      <sheetName val="1000_22"/>
      <sheetName val="мс (муж)"/>
      <sheetName val="мс (жен)"/>
      <sheetName val="const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C1" t="str">
            <v>Всероссийские соревнования по конькобежному спорту</v>
          </cell>
        </row>
        <row r="2">
          <cell r="C2" t="str">
            <v>"КУБОК РОССИИ" (I этап)</v>
          </cell>
        </row>
        <row r="4">
          <cell r="C4" t="str">
            <v>15 октября 2016 г.</v>
          </cell>
        </row>
        <row r="5">
          <cell r="C5" t="str">
            <v>16 октября 2016 г.</v>
          </cell>
        </row>
        <row r="7">
          <cell r="C7" t="str">
            <v>Мужчины</v>
          </cell>
        </row>
        <row r="8">
          <cell r="C8" t="str">
            <v>Женщины</v>
          </cell>
        </row>
        <row r="12">
          <cell r="C12" t="str">
            <v>3000 метров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3.xml"/><Relationship Id="rId5" Type="http://schemas.openxmlformats.org/officeDocument/2006/relationships/control" Target="../activeX/activeX2.xml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9">
    <tabColor rgb="FFFFFF00"/>
  </sheetPr>
  <dimension ref="A1:AL40"/>
  <sheetViews>
    <sheetView tabSelected="1" view="pageBreakPreview" topLeftCell="A5" zoomScale="160" zoomScaleNormal="115" zoomScaleSheetLayoutView="160" workbookViewId="0">
      <selection activeCell="H11" sqref="H11"/>
    </sheetView>
  </sheetViews>
  <sheetFormatPr defaultRowHeight="12.75"/>
  <cols>
    <col min="1" max="1" width="5.5703125" style="1" customWidth="1"/>
    <col min="2" max="2" width="4.7109375" style="1" customWidth="1"/>
    <col min="3" max="3" width="5.28515625" style="1" customWidth="1"/>
    <col min="4" max="4" width="23.85546875" style="1" customWidth="1"/>
    <col min="5" max="5" width="8.140625" style="1" hidden="1" customWidth="1"/>
    <col min="6" max="6" width="13.85546875" style="1" hidden="1" customWidth="1"/>
    <col min="7" max="7" width="8.28515625" style="1" customWidth="1"/>
    <col min="8" max="8" width="21.28515625" style="1" customWidth="1"/>
    <col min="9" max="9" width="24.42578125" style="1" hidden="1" customWidth="1"/>
    <col min="10" max="10" width="0.42578125" style="1" hidden="1" customWidth="1"/>
    <col min="11" max="11" width="0.140625" style="1" customWidth="1"/>
    <col min="12" max="12" width="8.7109375" style="1" customWidth="1"/>
    <col min="13" max="13" width="0.85546875" style="1" hidden="1" customWidth="1"/>
    <col min="14" max="14" width="7.85546875" style="1" customWidth="1"/>
    <col min="15" max="15" width="8" style="1" customWidth="1"/>
    <col min="16" max="16" width="7.85546875" style="1" customWidth="1"/>
    <col min="17" max="17" width="4.140625" style="1" customWidth="1"/>
    <col min="18" max="18" width="7.5703125" style="1" customWidth="1"/>
    <col min="19" max="22" width="9.140625" style="1"/>
    <col min="23" max="23" width="5.42578125" style="1" customWidth="1"/>
    <col min="24" max="24" width="4.28515625" style="1" customWidth="1"/>
    <col min="25" max="25" width="26.85546875" style="1" customWidth="1"/>
    <col min="26" max="16384" width="9.140625" style="1"/>
  </cols>
  <sheetData>
    <row r="1" spans="1:38" ht="54.75" customHeight="1">
      <c r="A1" s="84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38" ht="30" customHeight="1">
      <c r="A2" s="85" t="str">
        <f>N_sor1</f>
        <v>Всероссийские соревнования по конькобежному спорту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</row>
    <row r="3" spans="1:38" ht="30" customHeight="1">
      <c r="A3" s="85" t="str">
        <f>N_sor2</f>
        <v>"КУБОК РОССИИ" (I этап)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</row>
    <row r="4" spans="1:38" ht="43.5" customHeight="1" thickBot="1">
      <c r="A4" s="86" t="s">
        <v>0</v>
      </c>
      <c r="B4" s="86"/>
      <c r="C4" s="86"/>
      <c r="D4" s="86"/>
      <c r="E4" s="2"/>
      <c r="F4" s="2"/>
      <c r="G4" s="2"/>
      <c r="H4" s="2"/>
      <c r="I4" s="2"/>
      <c r="J4" s="87" t="str">
        <f>D_d1</f>
        <v>15 октября 2016 г.</v>
      </c>
      <c r="K4" s="88"/>
      <c r="L4" s="88"/>
      <c r="M4" s="88"/>
      <c r="N4" s="88"/>
      <c r="O4" s="88"/>
      <c r="P4" s="88"/>
    </row>
    <row r="5" spans="1:38" ht="19.149999999999999" customHeight="1" thickTop="1">
      <c r="A5" s="3"/>
      <c r="B5" s="3"/>
      <c r="C5" s="3"/>
      <c r="D5" s="3"/>
      <c r="E5" s="4"/>
      <c r="F5" s="4"/>
      <c r="G5" s="4"/>
      <c r="H5" s="4"/>
      <c r="I5" s="4"/>
      <c r="J5" s="5"/>
      <c r="K5" s="6"/>
      <c r="L5" s="6"/>
      <c r="M5" s="6"/>
      <c r="N5" s="6"/>
      <c r="O5" s="6"/>
      <c r="P5" s="6"/>
    </row>
    <row r="6" spans="1:38" ht="30.75" customHeight="1">
      <c r="B6" s="7"/>
      <c r="C6" s="89" t="str">
        <f>N_dev</f>
        <v>Женщины</v>
      </c>
      <c r="D6" s="89"/>
      <c r="E6" s="89"/>
      <c r="F6" s="89"/>
      <c r="G6" s="89"/>
      <c r="H6" s="89"/>
      <c r="I6" s="89"/>
      <c r="J6" s="89"/>
      <c r="K6" s="7"/>
      <c r="L6" s="8" t="str">
        <f>[1]const!C12</f>
        <v>3000 метров</v>
      </c>
      <c r="M6" s="7"/>
      <c r="N6" s="7"/>
      <c r="O6" s="7"/>
      <c r="P6" s="7"/>
      <c r="Q6" s="9"/>
      <c r="R6" s="1" t="s">
        <v>1</v>
      </c>
      <c r="S6" s="1" t="s">
        <v>2</v>
      </c>
      <c r="V6" s="10"/>
      <c r="W6" s="10"/>
      <c r="X6" s="11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18.75" customHeight="1" thickBot="1">
      <c r="A7" s="12" t="s">
        <v>3</v>
      </c>
      <c r="B7" s="12" t="s">
        <v>4</v>
      </c>
      <c r="C7" s="13" t="s">
        <v>5</v>
      </c>
      <c r="D7" s="12" t="s">
        <v>6</v>
      </c>
      <c r="E7" s="12"/>
      <c r="F7" s="12" t="s">
        <v>7</v>
      </c>
      <c r="G7" s="12" t="s">
        <v>7</v>
      </c>
      <c r="H7" s="12" t="s">
        <v>8</v>
      </c>
      <c r="I7" s="12" t="s">
        <v>8</v>
      </c>
      <c r="J7" s="12" t="s">
        <v>9</v>
      </c>
      <c r="K7" s="12"/>
      <c r="L7" s="12" t="s">
        <v>10</v>
      </c>
      <c r="M7" s="12" t="s">
        <v>11</v>
      </c>
      <c r="N7" s="12" t="s">
        <v>12</v>
      </c>
      <c r="O7" s="12" t="s">
        <v>11</v>
      </c>
      <c r="P7" s="12" t="s">
        <v>13</v>
      </c>
      <c r="Q7" s="9"/>
      <c r="R7" s="14"/>
      <c r="S7" s="14"/>
      <c r="V7" s="10"/>
      <c r="W7" s="10"/>
      <c r="X7" s="11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</row>
    <row r="8" spans="1:38" ht="16.149999999999999" customHeight="1" thickTop="1">
      <c r="A8" s="15">
        <v>1</v>
      </c>
      <c r="B8" s="16">
        <v>27</v>
      </c>
      <c r="C8" s="16" t="s">
        <v>14</v>
      </c>
      <c r="D8" s="17" t="s">
        <v>15</v>
      </c>
      <c r="E8" s="18" t="s">
        <v>16</v>
      </c>
      <c r="F8" s="18">
        <v>34628</v>
      </c>
      <c r="G8" s="16" t="s">
        <v>17</v>
      </c>
      <c r="H8" s="19" t="s">
        <v>18</v>
      </c>
      <c r="I8" s="17" t="s">
        <v>19</v>
      </c>
      <c r="J8" s="19"/>
      <c r="K8" s="20"/>
      <c r="L8" s="21">
        <f t="shared" ref="L8:L27" si="0">(Q8*60+R8)/86400</f>
        <v>2.8578703703703704E-3</v>
      </c>
      <c r="M8" s="22"/>
      <c r="N8" s="23">
        <f>(L8-L$8)*86400</f>
        <v>0</v>
      </c>
      <c r="O8" s="24">
        <v>100</v>
      </c>
      <c r="P8" s="25" t="s">
        <v>17</v>
      </c>
      <c r="Q8" s="9">
        <v>4</v>
      </c>
      <c r="R8" s="14">
        <v>6.92</v>
      </c>
      <c r="S8" s="14"/>
      <c r="V8" s="10"/>
      <c r="W8" s="10"/>
      <c r="X8" s="11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</row>
    <row r="9" spans="1:38" ht="16.149999999999999" customHeight="1">
      <c r="A9" s="26">
        <v>2</v>
      </c>
      <c r="B9" s="11">
        <v>22</v>
      </c>
      <c r="C9" s="11" t="s">
        <v>20</v>
      </c>
      <c r="D9" s="27" t="s">
        <v>21</v>
      </c>
      <c r="E9" s="28" t="s">
        <v>16</v>
      </c>
      <c r="F9" s="28">
        <v>31200</v>
      </c>
      <c r="G9" s="11" t="s">
        <v>17</v>
      </c>
      <c r="H9" s="29" t="s">
        <v>22</v>
      </c>
      <c r="I9" s="27" t="s">
        <v>23</v>
      </c>
      <c r="J9" s="29"/>
      <c r="K9" s="30"/>
      <c r="L9" s="31">
        <f t="shared" si="0"/>
        <v>2.9730324074074073E-3</v>
      </c>
      <c r="M9" s="32"/>
      <c r="N9" s="33">
        <f t="shared" ref="N9:N26" si="1">(L9-L$8)*86400</f>
        <v>9.9499999999999869</v>
      </c>
      <c r="O9" s="24">
        <v>80</v>
      </c>
      <c r="P9" s="25" t="str">
        <f>IF(L9&lt;=272.9/86400,"МС",IF(L9&lt;=293.2/86400,"КМС",IF(L9&lt;=314.8/86400,"I разр.",IF(L9&lt;=336.4/86400,"II разр.",IF(L9&lt;=363.4/86400,"III разр.",IF(L9&lt;=395.8/86400,"I юн.",""))))))</f>
        <v>МС</v>
      </c>
      <c r="Q9" s="9">
        <v>4</v>
      </c>
      <c r="R9" s="14">
        <v>16.87</v>
      </c>
      <c r="S9" s="14"/>
      <c r="V9" s="10"/>
      <c r="W9" s="10"/>
      <c r="X9" s="11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</row>
    <row r="10" spans="1:38" ht="27" customHeight="1">
      <c r="A10" s="34">
        <v>3</v>
      </c>
      <c r="B10" s="35">
        <v>26</v>
      </c>
      <c r="C10" s="35" t="s">
        <v>14</v>
      </c>
      <c r="D10" s="36" t="s">
        <v>24</v>
      </c>
      <c r="E10" s="37" t="s">
        <v>16</v>
      </c>
      <c r="F10" s="37">
        <v>30512</v>
      </c>
      <c r="G10" s="35" t="s">
        <v>25</v>
      </c>
      <c r="H10" s="38" t="s">
        <v>26</v>
      </c>
      <c r="I10" s="36" t="s">
        <v>27</v>
      </c>
      <c r="J10" s="39"/>
      <c r="K10" s="40"/>
      <c r="L10" s="41">
        <f t="shared" si="0"/>
        <v>2.9902777777777779E-3</v>
      </c>
      <c r="M10" s="42"/>
      <c r="N10" s="43">
        <f t="shared" si="1"/>
        <v>11.440000000000005</v>
      </c>
      <c r="O10" s="44">
        <v>70</v>
      </c>
      <c r="P10" s="45" t="str">
        <f t="shared" ref="P10:P13" si="2">IF(L10&lt;=272.9/86400,"МС",IF(L10&lt;=293.2/86400,"КМС",IF(L10&lt;=314.8/86400,"I разр.",IF(L10&lt;=336.4/86400,"II разр.",IF(L10&lt;=363.4/86400,"III разр.",IF(L10&lt;=395.8/86400,"I юн.",""))))))</f>
        <v>МС</v>
      </c>
      <c r="Q10" s="9">
        <v>4</v>
      </c>
      <c r="R10" s="14">
        <v>18.36</v>
      </c>
      <c r="S10" s="14"/>
      <c r="V10" s="10"/>
      <c r="W10" s="10"/>
      <c r="X10" s="11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</row>
    <row r="11" spans="1:38" ht="16.149999999999999" customHeight="1">
      <c r="A11" s="26">
        <v>4</v>
      </c>
      <c r="B11" s="11">
        <v>2</v>
      </c>
      <c r="C11" s="11" t="s">
        <v>14</v>
      </c>
      <c r="D11" s="27" t="s">
        <v>28</v>
      </c>
      <c r="E11" s="28" t="s">
        <v>16</v>
      </c>
      <c r="F11" s="28">
        <v>33124</v>
      </c>
      <c r="G11" s="11" t="s">
        <v>17</v>
      </c>
      <c r="H11" s="29" t="s">
        <v>29</v>
      </c>
      <c r="I11" s="27" t="s">
        <v>30</v>
      </c>
      <c r="J11" s="29"/>
      <c r="K11" s="46"/>
      <c r="L11" s="31">
        <f t="shared" si="0"/>
        <v>3.0082175925925927E-3</v>
      </c>
      <c r="M11" s="32"/>
      <c r="N11" s="33">
        <f t="shared" si="1"/>
        <v>12.990000000000006</v>
      </c>
      <c r="O11" s="44">
        <v>60</v>
      </c>
      <c r="P11" s="25" t="str">
        <f t="shared" si="2"/>
        <v>МС</v>
      </c>
      <c r="Q11" s="9">
        <v>4</v>
      </c>
      <c r="R11" s="14">
        <v>19.91</v>
      </c>
      <c r="S11" s="14"/>
      <c r="V11" s="10"/>
      <c r="W11" s="10"/>
      <c r="X11" s="11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</row>
    <row r="12" spans="1:38" ht="27.75" customHeight="1">
      <c r="A12" s="34">
        <v>5</v>
      </c>
      <c r="B12" s="35">
        <v>8</v>
      </c>
      <c r="C12" s="35" t="s">
        <v>20</v>
      </c>
      <c r="D12" s="36" t="s">
        <v>31</v>
      </c>
      <c r="E12" s="37" t="s">
        <v>16</v>
      </c>
      <c r="F12" s="37">
        <v>33181</v>
      </c>
      <c r="G12" s="35" t="s">
        <v>32</v>
      </c>
      <c r="H12" s="38" t="s">
        <v>33</v>
      </c>
      <c r="I12" s="36" t="s">
        <v>34</v>
      </c>
      <c r="J12" s="39"/>
      <c r="K12" s="47"/>
      <c r="L12" s="41">
        <f t="shared" si="0"/>
        <v>3.015972222222222E-3</v>
      </c>
      <c r="M12" s="42"/>
      <c r="N12" s="43">
        <f t="shared" si="1"/>
        <v>13.659999999999973</v>
      </c>
      <c r="O12" s="44">
        <v>50</v>
      </c>
      <c r="P12" s="45" t="str">
        <f t="shared" si="2"/>
        <v>МС</v>
      </c>
      <c r="Q12" s="9">
        <v>4</v>
      </c>
      <c r="R12" s="14">
        <v>20.58</v>
      </c>
      <c r="S12" s="14"/>
      <c r="V12" s="10"/>
      <c r="W12" s="10"/>
      <c r="X12" s="11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</row>
    <row r="13" spans="1:38" ht="16.149999999999999" customHeight="1">
      <c r="A13" s="26">
        <v>6</v>
      </c>
      <c r="B13" s="11">
        <v>13</v>
      </c>
      <c r="C13" s="11" t="s">
        <v>14</v>
      </c>
      <c r="D13" s="27" t="s">
        <v>35</v>
      </c>
      <c r="E13" s="11" t="s">
        <v>16</v>
      </c>
      <c r="F13" s="28">
        <v>31509</v>
      </c>
      <c r="G13" s="11" t="s">
        <v>17</v>
      </c>
      <c r="H13" s="29" t="s">
        <v>36</v>
      </c>
      <c r="I13" s="27" t="s">
        <v>37</v>
      </c>
      <c r="J13" s="29"/>
      <c r="K13" s="46"/>
      <c r="L13" s="31">
        <f t="shared" si="0"/>
        <v>3.0243055555555557E-3</v>
      </c>
      <c r="M13" s="32"/>
      <c r="N13" s="33">
        <f t="shared" si="1"/>
        <v>14.380000000000006</v>
      </c>
      <c r="O13" s="24">
        <v>45</v>
      </c>
      <c r="P13" s="25" t="str">
        <f t="shared" si="2"/>
        <v>МС</v>
      </c>
      <c r="Q13" s="9">
        <v>4</v>
      </c>
      <c r="R13" s="14">
        <v>21.3</v>
      </c>
      <c r="S13" s="14"/>
      <c r="V13" s="10"/>
      <c r="W13" s="10"/>
      <c r="X13" s="11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</row>
    <row r="14" spans="1:38" ht="16.149999999999999" customHeight="1">
      <c r="A14" s="34">
        <v>7</v>
      </c>
      <c r="B14" s="11">
        <v>32</v>
      </c>
      <c r="C14" s="11" t="s">
        <v>14</v>
      </c>
      <c r="D14" s="27" t="s">
        <v>38</v>
      </c>
      <c r="E14" s="28" t="s">
        <v>16</v>
      </c>
      <c r="F14" s="28">
        <v>34800</v>
      </c>
      <c r="G14" s="11" t="s">
        <v>32</v>
      </c>
      <c r="H14" s="29" t="s">
        <v>39</v>
      </c>
      <c r="I14" s="27" t="s">
        <v>40</v>
      </c>
      <c r="J14" s="29"/>
      <c r="K14" s="46"/>
      <c r="L14" s="31">
        <f t="shared" si="0"/>
        <v>3.0887731481481482E-3</v>
      </c>
      <c r="M14" s="32"/>
      <c r="N14" s="33">
        <f t="shared" si="1"/>
        <v>19.950000000000003</v>
      </c>
      <c r="O14" s="24">
        <v>40</v>
      </c>
      <c r="P14" s="25" t="s">
        <v>41</v>
      </c>
      <c r="Q14" s="9">
        <v>4</v>
      </c>
      <c r="R14" s="14">
        <v>26.87</v>
      </c>
      <c r="S14" s="14"/>
      <c r="V14" s="10"/>
      <c r="W14" s="10"/>
      <c r="X14" s="11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</row>
    <row r="15" spans="1:38" ht="16.149999999999999" customHeight="1">
      <c r="A15" s="26">
        <v>8</v>
      </c>
      <c r="B15" s="11">
        <v>46</v>
      </c>
      <c r="C15" s="11" t="s">
        <v>20</v>
      </c>
      <c r="D15" s="27" t="s">
        <v>42</v>
      </c>
      <c r="E15" s="11" t="s">
        <v>16</v>
      </c>
      <c r="F15" s="28">
        <v>34305</v>
      </c>
      <c r="G15" s="11" t="s">
        <v>32</v>
      </c>
      <c r="H15" s="29" t="s">
        <v>43</v>
      </c>
      <c r="I15" s="27" t="s">
        <v>44</v>
      </c>
      <c r="J15" s="29"/>
      <c r="K15" s="30"/>
      <c r="L15" s="31">
        <f t="shared" si="0"/>
        <v>3.1387731481481479E-3</v>
      </c>
      <c r="M15" s="32"/>
      <c r="N15" s="33">
        <f t="shared" si="1"/>
        <v>24.269999999999975</v>
      </c>
      <c r="O15" s="24">
        <v>36</v>
      </c>
      <c r="P15" s="25" t="s">
        <v>41</v>
      </c>
      <c r="Q15" s="9">
        <v>4</v>
      </c>
      <c r="R15" s="14">
        <v>31.19</v>
      </c>
      <c r="S15" s="14"/>
      <c r="V15" s="10"/>
      <c r="W15" s="10"/>
      <c r="X15" s="11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</row>
    <row r="16" spans="1:38" ht="16.149999999999999" customHeight="1">
      <c r="A16" s="34">
        <v>9</v>
      </c>
      <c r="B16" s="11">
        <v>52</v>
      </c>
      <c r="C16" s="11" t="s">
        <v>14</v>
      </c>
      <c r="D16" s="27" t="s">
        <v>45</v>
      </c>
      <c r="E16" s="11" t="s">
        <v>16</v>
      </c>
      <c r="F16" s="28">
        <v>34297</v>
      </c>
      <c r="G16" s="11" t="s">
        <v>32</v>
      </c>
      <c r="H16" s="29" t="s">
        <v>46</v>
      </c>
      <c r="I16" s="27" t="s">
        <v>47</v>
      </c>
      <c r="J16" s="29"/>
      <c r="K16" s="46"/>
      <c r="L16" s="31">
        <f t="shared" si="0"/>
        <v>3.1738425925925931E-3</v>
      </c>
      <c r="M16" s="32"/>
      <c r="N16" s="33">
        <f t="shared" si="1"/>
        <v>27.30000000000004</v>
      </c>
      <c r="O16" s="44">
        <v>32</v>
      </c>
      <c r="P16" s="25" t="s">
        <v>41</v>
      </c>
      <c r="Q16" s="9">
        <v>4</v>
      </c>
      <c r="R16" s="14">
        <v>34.22</v>
      </c>
      <c r="S16" s="14"/>
      <c r="V16" s="10"/>
      <c r="W16" s="10"/>
      <c r="X16" s="11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</row>
    <row r="17" spans="1:38" ht="16.149999999999999" customHeight="1">
      <c r="A17" s="26">
        <v>10</v>
      </c>
      <c r="B17" s="11">
        <v>47</v>
      </c>
      <c r="C17" s="11" t="s">
        <v>20</v>
      </c>
      <c r="D17" s="27" t="s">
        <v>48</v>
      </c>
      <c r="E17" s="11" t="s">
        <v>16</v>
      </c>
      <c r="F17" s="28">
        <v>35015</v>
      </c>
      <c r="G17" s="11" t="s">
        <v>32</v>
      </c>
      <c r="H17" s="29" t="s">
        <v>43</v>
      </c>
      <c r="I17" s="27" t="s">
        <v>49</v>
      </c>
      <c r="J17" s="29"/>
      <c r="K17" s="30"/>
      <c r="L17" s="31">
        <f t="shared" si="0"/>
        <v>3.1871527777777779E-3</v>
      </c>
      <c r="M17" s="32"/>
      <c r="N17" s="33">
        <f t="shared" si="1"/>
        <v>28.450000000000006</v>
      </c>
      <c r="O17" s="24">
        <v>28</v>
      </c>
      <c r="P17" s="25" t="s">
        <v>41</v>
      </c>
      <c r="Q17" s="9">
        <v>4</v>
      </c>
      <c r="R17" s="14">
        <v>35.369999999999997</v>
      </c>
      <c r="S17" s="14"/>
      <c r="V17" s="10"/>
      <c r="W17" s="10"/>
      <c r="X17" s="11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</row>
    <row r="18" spans="1:38" ht="16.149999999999999" customHeight="1">
      <c r="A18" s="34">
        <v>11</v>
      </c>
      <c r="B18" s="11">
        <v>36</v>
      </c>
      <c r="C18" s="11" t="s">
        <v>20</v>
      </c>
      <c r="D18" s="27" t="s">
        <v>50</v>
      </c>
      <c r="E18" s="11" t="s">
        <v>16</v>
      </c>
      <c r="F18" s="28">
        <v>30571</v>
      </c>
      <c r="G18" s="11" t="s">
        <v>32</v>
      </c>
      <c r="H18" s="29" t="s">
        <v>51</v>
      </c>
      <c r="I18" s="27" t="s">
        <v>52</v>
      </c>
      <c r="J18" s="29"/>
      <c r="K18" s="30"/>
      <c r="L18" s="31">
        <f t="shared" si="0"/>
        <v>3.196759259259259E-3</v>
      </c>
      <c r="M18" s="32"/>
      <c r="N18" s="33">
        <f t="shared" si="1"/>
        <v>29.279999999999973</v>
      </c>
      <c r="O18" s="24">
        <v>24</v>
      </c>
      <c r="P18" s="25" t="s">
        <v>41</v>
      </c>
      <c r="Q18" s="9">
        <v>4</v>
      </c>
      <c r="R18" s="14">
        <v>36.200000000000003</v>
      </c>
      <c r="S18" s="14"/>
      <c r="V18" s="10"/>
      <c r="W18" s="10"/>
      <c r="X18" s="11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</row>
    <row r="19" spans="1:38" ht="16.149999999999999" customHeight="1">
      <c r="A19" s="26">
        <v>12</v>
      </c>
      <c r="B19" s="11">
        <v>45</v>
      </c>
      <c r="C19" s="11" t="s">
        <v>20</v>
      </c>
      <c r="D19" s="27" t="s">
        <v>53</v>
      </c>
      <c r="E19" s="28" t="s">
        <v>16</v>
      </c>
      <c r="F19" s="28">
        <v>33947</v>
      </c>
      <c r="G19" s="11" t="s">
        <v>32</v>
      </c>
      <c r="H19" s="29" t="s">
        <v>43</v>
      </c>
      <c r="I19" s="27" t="s">
        <v>54</v>
      </c>
      <c r="J19" s="29"/>
      <c r="K19" s="30"/>
      <c r="L19" s="31">
        <f t="shared" si="0"/>
        <v>3.2067129629629629E-3</v>
      </c>
      <c r="M19" s="32"/>
      <c r="N19" s="33">
        <f t="shared" si="1"/>
        <v>30.139999999999986</v>
      </c>
      <c r="O19" s="24">
        <v>21</v>
      </c>
      <c r="P19" s="25" t="s">
        <v>41</v>
      </c>
      <c r="Q19" s="9">
        <v>4</v>
      </c>
      <c r="R19" s="14">
        <v>37.06</v>
      </c>
      <c r="S19" s="14"/>
      <c r="V19" s="10"/>
      <c r="W19" s="10"/>
      <c r="X19" s="11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</row>
    <row r="20" spans="1:38" ht="16.149999999999999" customHeight="1">
      <c r="A20" s="34">
        <v>13</v>
      </c>
      <c r="B20" s="11">
        <v>53</v>
      </c>
      <c r="C20" s="11" t="s">
        <v>20</v>
      </c>
      <c r="D20" s="27" t="s">
        <v>55</v>
      </c>
      <c r="E20" s="11" t="s">
        <v>16</v>
      </c>
      <c r="F20" s="28">
        <v>34906</v>
      </c>
      <c r="G20" s="11" t="s">
        <v>32</v>
      </c>
      <c r="H20" s="29" t="s">
        <v>56</v>
      </c>
      <c r="I20" s="27" t="s">
        <v>57</v>
      </c>
      <c r="J20" s="29"/>
      <c r="K20" s="30"/>
      <c r="L20" s="31">
        <f t="shared" si="0"/>
        <v>3.2357638888888887E-3</v>
      </c>
      <c r="M20" s="32"/>
      <c r="N20" s="33">
        <f t="shared" si="1"/>
        <v>32.649999999999977</v>
      </c>
      <c r="O20" s="24">
        <v>18</v>
      </c>
      <c r="P20" s="25" t="s">
        <v>41</v>
      </c>
      <c r="Q20" s="9">
        <v>4</v>
      </c>
      <c r="R20" s="14">
        <v>39.57</v>
      </c>
      <c r="S20" s="14"/>
      <c r="V20" s="10"/>
      <c r="W20" s="10"/>
      <c r="X20" s="11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</row>
    <row r="21" spans="1:38" ht="16.149999999999999" customHeight="1">
      <c r="A21" s="26">
        <v>14</v>
      </c>
      <c r="B21" s="11">
        <v>59</v>
      </c>
      <c r="C21" s="11" t="s">
        <v>14</v>
      </c>
      <c r="D21" s="27" t="s">
        <v>58</v>
      </c>
      <c r="E21" s="11" t="s">
        <v>16</v>
      </c>
      <c r="F21" s="28">
        <v>34698</v>
      </c>
      <c r="G21" s="11" t="s">
        <v>32</v>
      </c>
      <c r="H21" s="29" t="s">
        <v>56</v>
      </c>
      <c r="I21" s="27" t="s">
        <v>59</v>
      </c>
      <c r="J21" s="29"/>
      <c r="K21" s="46"/>
      <c r="L21" s="31">
        <f t="shared" si="0"/>
        <v>3.2458333333333332E-3</v>
      </c>
      <c r="M21" s="32"/>
      <c r="N21" s="33">
        <f t="shared" si="1"/>
        <v>33.519999999999982</v>
      </c>
      <c r="O21" s="44">
        <v>16</v>
      </c>
      <c r="P21" s="25" t="s">
        <v>41</v>
      </c>
      <c r="Q21" s="9">
        <v>4</v>
      </c>
      <c r="R21" s="14">
        <v>40.44</v>
      </c>
      <c r="S21" s="14"/>
      <c r="V21" s="10"/>
      <c r="W21" s="10"/>
      <c r="X21" s="11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</row>
    <row r="22" spans="1:38" ht="16.149999999999999" customHeight="1">
      <c r="A22" s="34">
        <v>15</v>
      </c>
      <c r="B22" s="11">
        <v>11</v>
      </c>
      <c r="C22" s="11" t="s">
        <v>14</v>
      </c>
      <c r="D22" s="27" t="s">
        <v>60</v>
      </c>
      <c r="E22" s="11"/>
      <c r="F22" s="28">
        <v>35518</v>
      </c>
      <c r="G22" s="11" t="s">
        <v>41</v>
      </c>
      <c r="H22" s="29" t="s">
        <v>36</v>
      </c>
      <c r="I22" s="27" t="s">
        <v>61</v>
      </c>
      <c r="J22" s="29"/>
      <c r="K22" s="46"/>
      <c r="L22" s="31">
        <f t="shared" si="0"/>
        <v>3.2893518518518519E-3</v>
      </c>
      <c r="M22" s="32"/>
      <c r="N22" s="33">
        <f t="shared" si="1"/>
        <v>37.28</v>
      </c>
      <c r="O22" s="24">
        <v>14</v>
      </c>
      <c r="P22" s="25" t="s">
        <v>41</v>
      </c>
      <c r="Q22" s="9">
        <v>4</v>
      </c>
      <c r="R22" s="14">
        <v>44.2</v>
      </c>
      <c r="S22" s="14"/>
      <c r="V22" s="10"/>
      <c r="W22" s="10"/>
      <c r="X22" s="11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</row>
    <row r="23" spans="1:38" ht="16.149999999999999" customHeight="1">
      <c r="A23" s="26">
        <v>16</v>
      </c>
      <c r="B23" s="11">
        <v>37</v>
      </c>
      <c r="C23" s="11" t="s">
        <v>14</v>
      </c>
      <c r="D23" s="27" t="s">
        <v>62</v>
      </c>
      <c r="E23" s="11" t="s">
        <v>16</v>
      </c>
      <c r="F23" s="28">
        <v>35125</v>
      </c>
      <c r="G23" s="11" t="s">
        <v>41</v>
      </c>
      <c r="H23" s="29" t="s">
        <v>51</v>
      </c>
      <c r="I23" s="27" t="s">
        <v>63</v>
      </c>
      <c r="J23" s="29"/>
      <c r="K23" s="46"/>
      <c r="L23" s="31">
        <f t="shared" si="0"/>
        <v>3.2966435185185182E-3</v>
      </c>
      <c r="M23" s="32"/>
      <c r="N23" s="33">
        <f t="shared" si="1"/>
        <v>37.909999999999968</v>
      </c>
      <c r="O23" s="24">
        <v>12</v>
      </c>
      <c r="P23" s="25" t="s">
        <v>41</v>
      </c>
      <c r="Q23" s="9">
        <v>4</v>
      </c>
      <c r="R23" s="14">
        <v>44.83</v>
      </c>
      <c r="S23" s="14"/>
      <c r="V23" s="10"/>
      <c r="W23" s="10"/>
      <c r="X23" s="11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</row>
    <row r="24" spans="1:38" ht="27.75" customHeight="1">
      <c r="A24" s="34">
        <v>17</v>
      </c>
      <c r="B24" s="35">
        <v>43</v>
      </c>
      <c r="C24" s="35" t="s">
        <v>20</v>
      </c>
      <c r="D24" s="36" t="s">
        <v>64</v>
      </c>
      <c r="E24" s="35"/>
      <c r="F24" s="37">
        <v>35431</v>
      </c>
      <c r="G24" s="35" t="s">
        <v>32</v>
      </c>
      <c r="H24" s="38" t="s">
        <v>65</v>
      </c>
      <c r="I24" s="36" t="s">
        <v>66</v>
      </c>
      <c r="J24" s="39"/>
      <c r="K24" s="47"/>
      <c r="L24" s="41">
        <f t="shared" si="0"/>
        <v>3.3871527777777776E-3</v>
      </c>
      <c r="M24" s="42"/>
      <c r="N24" s="43">
        <f t="shared" si="1"/>
        <v>45.729999999999976</v>
      </c>
      <c r="O24" s="44">
        <v>10</v>
      </c>
      <c r="P24" s="45" t="s">
        <v>67</v>
      </c>
      <c r="Q24" s="9">
        <v>4</v>
      </c>
      <c r="R24" s="14">
        <v>52.65</v>
      </c>
      <c r="S24" s="14"/>
      <c r="V24" s="10"/>
      <c r="W24" s="10"/>
      <c r="X24" s="11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</row>
    <row r="25" spans="1:38" ht="16.149999999999999" customHeight="1">
      <c r="A25" s="26">
        <v>18</v>
      </c>
      <c r="B25" s="11">
        <v>54</v>
      </c>
      <c r="C25" s="11" t="s">
        <v>20</v>
      </c>
      <c r="D25" s="27" t="s">
        <v>68</v>
      </c>
      <c r="E25" s="11" t="s">
        <v>69</v>
      </c>
      <c r="F25" s="28">
        <v>35534</v>
      </c>
      <c r="G25" s="11" t="s">
        <v>41</v>
      </c>
      <c r="H25" s="29" t="s">
        <v>56</v>
      </c>
      <c r="I25" s="27" t="s">
        <v>70</v>
      </c>
      <c r="J25" s="29"/>
      <c r="K25" s="30"/>
      <c r="L25" s="31">
        <f t="shared" si="0"/>
        <v>3.4270833333333336E-3</v>
      </c>
      <c r="M25" s="32"/>
      <c r="N25" s="33">
        <f t="shared" si="1"/>
        <v>49.180000000000021</v>
      </c>
      <c r="O25" s="24">
        <v>8</v>
      </c>
      <c r="P25" s="25" t="str">
        <f>IF(L25&lt;=272.9/86400,"МС",IF(L25&lt;=293.2/86400,"КМС",IF(L25&lt;=314.8/86400,"I разр.",IF(L25&lt;=336.4/86400,"II разр.",IF(L25&lt;=363.4/86400,"III разр.",IF(L25&lt;=395.8/86400,"I юн.",""))))))</f>
        <v>I разр.</v>
      </c>
      <c r="Q25" s="9">
        <v>4</v>
      </c>
      <c r="R25" s="14">
        <v>56.1</v>
      </c>
      <c r="S25" s="14"/>
      <c r="V25" s="10"/>
      <c r="W25" s="10"/>
      <c r="X25" s="11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</row>
    <row r="26" spans="1:38" ht="16.149999999999999" customHeight="1">
      <c r="A26" s="34">
        <v>19</v>
      </c>
      <c r="B26" s="11">
        <v>35</v>
      </c>
      <c r="C26" s="11" t="s">
        <v>14</v>
      </c>
      <c r="D26" s="27" t="s">
        <v>71</v>
      </c>
      <c r="E26" s="11" t="s">
        <v>69</v>
      </c>
      <c r="F26" s="28">
        <v>35486</v>
      </c>
      <c r="G26" s="11" t="s">
        <v>41</v>
      </c>
      <c r="H26" s="29" t="s">
        <v>72</v>
      </c>
      <c r="I26" s="27" t="s">
        <v>73</v>
      </c>
      <c r="J26" s="29"/>
      <c r="K26" s="46"/>
      <c r="L26" s="31">
        <f t="shared" si="0"/>
        <v>3.4836805555555558E-3</v>
      </c>
      <c r="M26" s="32"/>
      <c r="N26" s="33">
        <f t="shared" si="1"/>
        <v>54.070000000000022</v>
      </c>
      <c r="O26" s="24">
        <v>6</v>
      </c>
      <c r="P26" s="25" t="str">
        <f>IF(L26&lt;=272.9/86400,"МС",IF(L26&lt;=293.2/86400,"КМС",IF(L26&lt;=314.8/86400,"I разр.",IF(L26&lt;=336.4/86400,"II разр.",IF(L26&lt;=363.4/86400,"III разр.",IF(L26&lt;=395.8/86400,"I юн.",""))))))</f>
        <v>I разр.</v>
      </c>
      <c r="Q26" s="9">
        <v>5</v>
      </c>
      <c r="R26" s="14">
        <v>0.99</v>
      </c>
      <c r="S26" s="14"/>
      <c r="V26" s="10"/>
      <c r="W26" s="10"/>
      <c r="X26" s="11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</row>
    <row r="27" spans="1:38" ht="16.149999999999999" customHeight="1">
      <c r="A27" s="26">
        <v>20</v>
      </c>
      <c r="B27" s="11">
        <v>48</v>
      </c>
      <c r="C27" s="11" t="s">
        <v>20</v>
      </c>
      <c r="D27" s="27" t="s">
        <v>74</v>
      </c>
      <c r="E27" s="11" t="s">
        <v>69</v>
      </c>
      <c r="F27" s="28">
        <v>35515</v>
      </c>
      <c r="G27" s="11" t="s">
        <v>41</v>
      </c>
      <c r="H27" s="29" t="s">
        <v>43</v>
      </c>
      <c r="I27" s="27" t="s">
        <v>75</v>
      </c>
      <c r="J27" s="29"/>
      <c r="K27" s="30"/>
      <c r="L27" s="31">
        <f t="shared" si="0"/>
        <v>3.6120370370370369E-3</v>
      </c>
      <c r="M27" s="32"/>
      <c r="N27" s="33">
        <f>(L27-L$8)*86400</f>
        <v>65.159999999999982</v>
      </c>
      <c r="O27" s="44">
        <v>5</v>
      </c>
      <c r="P27" s="25" t="str">
        <f>IF(L27&lt;=272.9/86400,"МС",IF(L27&lt;=293.2/86400,"КМС",IF(L27&lt;=314.8/86400,"I разр.",IF(L27&lt;=336.4/86400,"II разр.",IF(L27&lt;=363.4/86400,"III разр.",IF(L27&lt;=395.8/86400,"I юн.",""))))))</f>
        <v>I разр.</v>
      </c>
      <c r="Q27" s="9">
        <v>5</v>
      </c>
      <c r="R27" s="14">
        <v>12.08</v>
      </c>
      <c r="S27" s="14"/>
      <c r="V27" s="10"/>
      <c r="W27" s="10"/>
      <c r="X27" s="11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</row>
    <row r="28" spans="1:38" ht="5.25" customHeight="1" thickBot="1">
      <c r="A28" s="48"/>
      <c r="B28" s="49"/>
      <c r="C28" s="49"/>
      <c r="D28" s="50"/>
      <c r="E28" s="51"/>
      <c r="F28" s="49"/>
      <c r="G28" s="49"/>
      <c r="H28" s="52"/>
      <c r="I28" s="49"/>
      <c r="J28" s="52"/>
      <c r="K28" s="53"/>
      <c r="L28" s="54"/>
      <c r="M28" s="55"/>
      <c r="N28" s="56"/>
      <c r="O28" s="56"/>
      <c r="P28" s="48"/>
      <c r="Q28" s="9"/>
      <c r="R28" s="14"/>
      <c r="S28" s="14"/>
      <c r="V28" s="10"/>
      <c r="W28" s="10"/>
      <c r="X28" s="11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</row>
    <row r="29" spans="1:38" ht="13.5" customHeight="1" thickTop="1">
      <c r="A29" s="26"/>
      <c r="B29" s="11"/>
      <c r="C29" s="11"/>
      <c r="D29" s="27"/>
      <c r="E29" s="28"/>
      <c r="F29" s="11"/>
      <c r="G29" s="11"/>
      <c r="H29" s="29"/>
      <c r="I29" s="11"/>
      <c r="J29" s="29"/>
      <c r="K29" s="30"/>
      <c r="L29" s="57"/>
      <c r="M29" s="58"/>
      <c r="N29" s="59"/>
      <c r="O29" s="59"/>
      <c r="P29" s="26"/>
      <c r="Q29" s="9"/>
      <c r="R29" s="14"/>
      <c r="S29" s="14"/>
      <c r="V29" s="10"/>
      <c r="W29" s="10"/>
      <c r="X29" s="11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</row>
    <row r="30" spans="1:38" s="60" customFormat="1" ht="15" customHeight="1">
      <c r="B30" s="61" t="s">
        <v>76</v>
      </c>
      <c r="D30" s="62"/>
      <c r="E30" s="62"/>
      <c r="F30" s="62"/>
      <c r="G30" s="63"/>
      <c r="H30" s="63"/>
      <c r="L30" s="64" t="s">
        <v>77</v>
      </c>
      <c r="P30" s="65"/>
    </row>
    <row r="31" spans="1:38" s="60" customFormat="1" ht="15" customHeight="1">
      <c r="B31" s="61" t="s">
        <v>78</v>
      </c>
      <c r="D31" s="66"/>
      <c r="E31" s="67"/>
      <c r="F31" s="68"/>
      <c r="G31" s="63"/>
      <c r="H31" s="63"/>
      <c r="I31" s="69"/>
      <c r="L31" s="64" t="s">
        <v>79</v>
      </c>
      <c r="P31" s="65"/>
    </row>
    <row r="32" spans="1:38" s="60" customFormat="1" ht="16.5" customHeight="1">
      <c r="A32" s="25"/>
      <c r="B32" s="70"/>
      <c r="C32" s="70"/>
      <c r="D32" s="71"/>
      <c r="E32" s="72"/>
      <c r="F32" s="73"/>
      <c r="G32" s="73"/>
      <c r="H32" s="69"/>
      <c r="I32" s="74"/>
      <c r="J32" s="74"/>
      <c r="K32" s="75"/>
      <c r="L32" s="64" t="s">
        <v>80</v>
      </c>
      <c r="M32" s="76"/>
      <c r="N32" s="77"/>
      <c r="O32" s="77"/>
      <c r="P32" s="25"/>
      <c r="Q32" s="78"/>
      <c r="R32" s="79"/>
      <c r="S32" s="79"/>
      <c r="V32" s="80"/>
      <c r="W32" s="80"/>
      <c r="X32" s="7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</row>
    <row r="33" spans="1:18" ht="21.6" customHeight="1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</row>
    <row r="34" spans="1:18" s="60" customFormat="1">
      <c r="B34" s="61" t="s">
        <v>81</v>
      </c>
    </row>
    <row r="35" spans="1:18" s="60" customFormat="1"/>
    <row r="36" spans="1:18" s="60" customFormat="1"/>
    <row r="37" spans="1:18" s="60" customFormat="1"/>
    <row r="38" spans="1:18" s="60" customFormat="1"/>
    <row r="39" spans="1:18" s="60" customFormat="1"/>
    <row r="40" spans="1:18" s="60" customFormat="1">
      <c r="A40" s="82" t="s">
        <v>82</v>
      </c>
      <c r="B40" s="82"/>
      <c r="C40" s="82"/>
      <c r="D40" s="82"/>
      <c r="L40" s="83" t="s">
        <v>83</v>
      </c>
      <c r="M40" s="83"/>
      <c r="N40" s="83"/>
      <c r="O40" s="81"/>
      <c r="P40" s="81"/>
    </row>
  </sheetData>
  <dataConsolidate/>
  <mergeCells count="8">
    <mergeCell ref="A40:D40"/>
    <mergeCell ref="L40:N40"/>
    <mergeCell ref="A1:P1"/>
    <mergeCell ref="A2:P2"/>
    <mergeCell ref="A3:P3"/>
    <mergeCell ref="A4:D4"/>
    <mergeCell ref="J4:P4"/>
    <mergeCell ref="C6:J6"/>
  </mergeCells>
  <pageMargins left="0.19685039370078741" right="0.19685039370078741" top="0.19685039370078741" bottom="0.19685039370078741" header="0.51181102362204722" footer="0.39370078740157483"/>
  <pageSetup paperSize="9" orientation="portrait" r:id="rId1"/>
  <headerFooter alignWithMargins="0"/>
  <drawing r:id="rId2"/>
  <legacyDrawing r:id="rId3"/>
  <controls>
    <control shapeId="1027" r:id="rId4" name="CommandButton3"/>
    <control shapeId="1026" r:id="rId5" name="CommandButton2"/>
    <control shapeId="1025" r:id="rId6" name="CommandButton1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1000_22</vt:lpstr>
      <vt:lpstr>'1000_22'!Заголовки_для_печати</vt:lpstr>
      <vt:lpstr>'1000_22'!Область_печати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2016-10-15T09:12:53Z</dcterms:created>
  <dcterms:modified xsi:type="dcterms:W3CDTF">2016-10-17T09:12:22Z</dcterms:modified>
</cp:coreProperties>
</file>