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activeX/activeX1.xml" ContentType="application/vnd.ms-office.activeX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320" windowHeight="9975"/>
  </bookViews>
  <sheets>
    <sheet name="500_22" sheetId="1" r:id="rId1"/>
  </sheets>
  <externalReferences>
    <externalReference r:id="rId2"/>
  </externalReferences>
  <definedNames>
    <definedName name="D_d1">[1]const!$C$4</definedName>
    <definedName name="D_d2">[1]const!$C$5</definedName>
    <definedName name="Men1000_2">#REF!</definedName>
    <definedName name="N_dev">[1]const!$C$8</definedName>
    <definedName name="N_sor1">[1]const!$C$1</definedName>
    <definedName name="N_sor2">[1]const!$C$2</definedName>
    <definedName name="N_un">[1]const!$C$7</definedName>
    <definedName name="Women1000_2">#REF!</definedName>
    <definedName name="Women500" localSheetId="0">'500_22'!#REF!</definedName>
    <definedName name="Women500_1" localSheetId="0">'500_22'!#REF!</definedName>
    <definedName name="Women500_2">'500_22'!$B$8:$B$49</definedName>
    <definedName name="_xlnm.Print_Titles" localSheetId="0">'500_22'!$1:$6</definedName>
    <definedName name="_xlnm.Print_Area" localSheetId="0">'500_22'!$A$1:$P$63</definedName>
  </definedNames>
  <calcPr calcId="124519"/>
</workbook>
</file>

<file path=xl/calcChain.xml><?xml version="1.0" encoding="utf-8"?>
<calcChain xmlns="http://schemas.openxmlformats.org/spreadsheetml/2006/main">
  <c r="L48" i="1"/>
  <c r="L47"/>
  <c r="P46"/>
  <c r="L46"/>
  <c r="P45"/>
  <c r="L45"/>
  <c r="P44"/>
  <c r="L44"/>
  <c r="P43"/>
  <c r="L43"/>
  <c r="P42"/>
  <c r="L42"/>
  <c r="L40"/>
  <c r="L39"/>
  <c r="L38"/>
  <c r="P37"/>
  <c r="L37"/>
  <c r="P36"/>
  <c r="L36"/>
  <c r="P35"/>
  <c r="L35"/>
  <c r="P34"/>
  <c r="L34"/>
  <c r="P33"/>
  <c r="L33"/>
  <c r="P32"/>
  <c r="L32"/>
  <c r="P31"/>
  <c r="L31"/>
  <c r="P30"/>
  <c r="L30"/>
  <c r="P29"/>
  <c r="L29"/>
  <c r="P28"/>
  <c r="L28"/>
  <c r="P27"/>
  <c r="L27"/>
  <c r="P26"/>
  <c r="L26"/>
  <c r="P25"/>
  <c r="L25"/>
  <c r="P24"/>
  <c r="L24"/>
  <c r="P23"/>
  <c r="L23"/>
  <c r="P22"/>
  <c r="L22"/>
  <c r="P21"/>
  <c r="L21"/>
  <c r="L20"/>
  <c r="L19"/>
  <c r="L18"/>
  <c r="L17"/>
  <c r="L16"/>
  <c r="L15"/>
  <c r="L14"/>
  <c r="L13"/>
  <c r="L12"/>
  <c r="L11"/>
  <c r="L10"/>
  <c r="L9"/>
  <c r="N9" s="1"/>
  <c r="L8"/>
  <c r="N45" s="1"/>
  <c r="L6"/>
  <c r="C6"/>
  <c r="J4"/>
  <c r="A3"/>
  <c r="A2"/>
  <c r="N11" l="1"/>
  <c r="N13"/>
  <c r="N15"/>
  <c r="N17"/>
  <c r="N19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40"/>
  <c r="N48"/>
  <c r="N10"/>
  <c r="N12"/>
  <c r="N14"/>
  <c r="N16"/>
  <c r="N18"/>
  <c r="N20"/>
  <c r="N39"/>
  <c r="N42"/>
  <c r="N44"/>
  <c r="N46"/>
  <c r="N47"/>
  <c r="N8"/>
  <c r="N43"/>
</calcChain>
</file>

<file path=xl/sharedStrings.xml><?xml version="1.0" encoding="utf-8"?>
<sst xmlns="http://schemas.openxmlformats.org/spreadsheetml/2006/main" count="294" uniqueCount="129">
  <si>
    <t>г.Коломна КЦ "Коломна"</t>
  </si>
  <si>
    <t>Место</t>
  </si>
  <si>
    <t>№</t>
  </si>
  <si>
    <t>Дорожка</t>
  </si>
  <si>
    <t>Фамилия, Имя</t>
  </si>
  <si>
    <t>Разряд</t>
  </si>
  <si>
    <t>Регион</t>
  </si>
  <si>
    <t>Тренер</t>
  </si>
  <si>
    <t>Время</t>
  </si>
  <si>
    <t>Очки</t>
  </si>
  <si>
    <t>Отст.</t>
  </si>
  <si>
    <t>Вып.разр</t>
  </si>
  <si>
    <t>i</t>
  </si>
  <si>
    <t xml:space="preserve">Фаткулина Ольга </t>
  </si>
  <si>
    <t>жен</t>
  </si>
  <si>
    <t>ЗМС</t>
  </si>
  <si>
    <t>Челябинская область</t>
  </si>
  <si>
    <t>Журавлева С.М.</t>
  </si>
  <si>
    <t>МС</t>
  </si>
  <si>
    <t xml:space="preserve">Качанова Дарья </t>
  </si>
  <si>
    <t>юн</t>
  </si>
  <si>
    <t>Нижегородская область</t>
  </si>
  <si>
    <t>Акилов В.К., Ерошенко О.Г.</t>
  </si>
  <si>
    <t xml:space="preserve">Лобышева Екатерина </t>
  </si>
  <si>
    <t>Московская область</t>
  </si>
  <si>
    <t>Рубин В.В., Муратов В.А.</t>
  </si>
  <si>
    <t xml:space="preserve">Шихова Екатерина </t>
  </si>
  <si>
    <t>Санкт-Петербург, Московская область</t>
  </si>
  <si>
    <t>Быкова В.Н., Логинов А.А., Муратов В.А., Рубин В.В.</t>
  </si>
  <si>
    <t>o</t>
  </si>
  <si>
    <t xml:space="preserve">Казелина Елизавета </t>
  </si>
  <si>
    <t>МСМК</t>
  </si>
  <si>
    <t>Казелина О.Н., Казелин С.Н., Казелин А.С.</t>
  </si>
  <si>
    <t xml:space="preserve">Рыжова Маргарита </t>
  </si>
  <si>
    <t xml:space="preserve">Скокова Юлия </t>
  </si>
  <si>
    <t>Свердловская область</t>
  </si>
  <si>
    <t>Шабанов А.С., Сивков В.А.</t>
  </si>
  <si>
    <t xml:space="preserve">Асеева Надежда </t>
  </si>
  <si>
    <t>Журавлева С.М., Морозова Е.А.</t>
  </si>
  <si>
    <t>Качуркина Александра</t>
  </si>
  <si>
    <t>Томская область</t>
  </si>
  <si>
    <t>Субботина Ю.В.</t>
  </si>
  <si>
    <t xml:space="preserve">Голикова Ангелина </t>
  </si>
  <si>
    <t>Москва</t>
  </si>
  <si>
    <t>Жарков А.З.</t>
  </si>
  <si>
    <t xml:space="preserve">Шабанова Алла </t>
  </si>
  <si>
    <t>Муратов В.А., Рубин В.В.</t>
  </si>
  <si>
    <t xml:space="preserve">Волкова Евгения </t>
  </si>
  <si>
    <t xml:space="preserve">Аршинова Ирина </t>
  </si>
  <si>
    <t>Краснодарский край, Мурманская область</t>
  </si>
  <si>
    <t>Киреенко И.В.</t>
  </si>
  <si>
    <t xml:space="preserve">Рогаткина Владлена </t>
  </si>
  <si>
    <t>КМС</t>
  </si>
  <si>
    <t>Паночин А.В.</t>
  </si>
  <si>
    <t xml:space="preserve">Сальникова Марина </t>
  </si>
  <si>
    <t>Агафошина Т.Н.</t>
  </si>
  <si>
    <t>Ахметова Карина</t>
  </si>
  <si>
    <t>ст</t>
  </si>
  <si>
    <t>05.09.1998</t>
  </si>
  <si>
    <t xml:space="preserve">Филиппова Дарья </t>
  </si>
  <si>
    <t>Иркутская область</t>
  </si>
  <si>
    <t>Слоев С.А., Равилова О.И.</t>
  </si>
  <si>
    <t xml:space="preserve">Кузнецова Ирина </t>
  </si>
  <si>
    <t xml:space="preserve">Козырева Юлия </t>
  </si>
  <si>
    <t>Санкт-Петербург</t>
  </si>
  <si>
    <t>Быкова В.Н., Лаленков Е.А.</t>
  </si>
  <si>
    <t xml:space="preserve">Опытова Анна </t>
  </si>
  <si>
    <t>Московская область, Ивановская обл</t>
  </si>
  <si>
    <t>Рубин В.В.</t>
  </si>
  <si>
    <t xml:space="preserve">Воронина Дарья </t>
  </si>
  <si>
    <t>Часов П.А.</t>
  </si>
  <si>
    <t>Курылева Любовь</t>
  </si>
  <si>
    <t xml:space="preserve">Калашникова Александра </t>
  </si>
  <si>
    <t>Пермский край</t>
  </si>
  <si>
    <t>Сивков В.А., Высокова С.Ю.</t>
  </si>
  <si>
    <t xml:space="preserve">Мартенц Александра </t>
  </si>
  <si>
    <t>Красноярский край</t>
  </si>
  <si>
    <t>Демиденок В.В.</t>
  </si>
  <si>
    <t xml:space="preserve">Волохова Ксения </t>
  </si>
  <si>
    <t>Краснодарский край, Вологодская область</t>
  </si>
  <si>
    <t>Киреенко И.В., Невский И.В.</t>
  </si>
  <si>
    <t xml:space="preserve">Семиглазова Алена </t>
  </si>
  <si>
    <t>Ерошенко О.Г., Иванова Е.В.</t>
  </si>
  <si>
    <t xml:space="preserve">Соколова Екатерина </t>
  </si>
  <si>
    <t>Беляев Ю.Д.</t>
  </si>
  <si>
    <t xml:space="preserve">Гогохия Анна </t>
  </si>
  <si>
    <t>Вологодская область</t>
  </si>
  <si>
    <t>Икконен Н.А.</t>
  </si>
  <si>
    <t xml:space="preserve">Гришина Ксения </t>
  </si>
  <si>
    <t xml:space="preserve">Ларионова Виктория </t>
  </si>
  <si>
    <t>Республика Татарстан</t>
  </si>
  <si>
    <t>Рубцова Л.А.</t>
  </si>
  <si>
    <t xml:space="preserve">Мухачева Анна </t>
  </si>
  <si>
    <t>Севостьянова Е.А,</t>
  </si>
  <si>
    <t>I разр.</t>
  </si>
  <si>
    <t xml:space="preserve">Костяева Ольга </t>
  </si>
  <si>
    <t>Кургаев Д.Ю., Кургаева Л.В.</t>
  </si>
  <si>
    <t xml:space="preserve">Чайка Юлия </t>
  </si>
  <si>
    <t xml:space="preserve">Чепиль Анастасия </t>
  </si>
  <si>
    <t>Лаленков Е.А., Литейкин С.В.</t>
  </si>
  <si>
    <t>DNS</t>
  </si>
  <si>
    <t>в/к</t>
  </si>
  <si>
    <t xml:space="preserve">Сырникова Милена </t>
  </si>
  <si>
    <t>Никулина Л.В., Никулин К.В.,</t>
  </si>
  <si>
    <t xml:space="preserve">Кротова Мария </t>
  </si>
  <si>
    <t>Республика Беларусь</t>
  </si>
  <si>
    <t>Подберезская С.В.</t>
  </si>
  <si>
    <t xml:space="preserve">Евграфова Ксения </t>
  </si>
  <si>
    <t>03.08.1997</t>
  </si>
  <si>
    <t>Ярославская область, Московская область</t>
  </si>
  <si>
    <t>Антропов Д.В., Казелина О.Н., Казелин А.С.</t>
  </si>
  <si>
    <t xml:space="preserve">Лежнева Мария </t>
  </si>
  <si>
    <t>Костромская область</t>
  </si>
  <si>
    <t>Савельев В.Г. 
Савельева Г.И.</t>
  </si>
  <si>
    <t xml:space="preserve">Фалькова Валерия </t>
  </si>
  <si>
    <t>24.03.1998</t>
  </si>
  <si>
    <t>Савельев В.Г.  
Савельева Г.И.</t>
  </si>
  <si>
    <t xml:space="preserve">Гагарина Ксения </t>
  </si>
  <si>
    <t>Тюрина Н.Ю., Казелина О.Н., Казелин А.С.</t>
  </si>
  <si>
    <t xml:space="preserve">Михеева Ирина </t>
  </si>
  <si>
    <t>III разр.</t>
  </si>
  <si>
    <t>Начало: 12:30</t>
  </si>
  <si>
    <t>t льда: -6,3</t>
  </si>
  <si>
    <t>Окончание: 13:05</t>
  </si>
  <si>
    <t>t воздуха: +14,6</t>
  </si>
  <si>
    <t>влажность: 40 %</t>
  </si>
  <si>
    <t>Стартер: Волнухин Е.В.</t>
  </si>
  <si>
    <t>Главный судья соревнований</t>
  </si>
  <si>
    <t>Исаенко И.В.</t>
  </si>
</sst>
</file>

<file path=xl/styles.xml><?xml version="1.0" encoding="utf-8"?>
<styleSheet xmlns="http://schemas.openxmlformats.org/spreadsheetml/2006/main">
  <numFmts count="4">
    <numFmt numFmtId="164" formatCode="m/ss.00"/>
    <numFmt numFmtId="165" formatCode="0.000"/>
    <numFmt numFmtId="166" formatCode="00.00"/>
    <numFmt numFmtId="167" formatCode="mm/ss.00"/>
  </numFmts>
  <fonts count="13">
    <font>
      <sz val="10"/>
      <name val="Arial"/>
    </font>
    <font>
      <b/>
      <sz val="16"/>
      <name val="Monotype Corsiva"/>
      <family val="4"/>
      <charset val="204"/>
    </font>
    <font>
      <sz val="10"/>
      <name val="Times New Roman"/>
      <family val="1"/>
      <charset val="204"/>
    </font>
    <font>
      <b/>
      <sz val="22"/>
      <name val="Monotype Corsiva"/>
      <family val="4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0" fillId="0" borderId="0"/>
  </cellStyleXfs>
  <cellXfs count="77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Fill="1" applyBorder="1" applyAlignment="1">
      <alignment horizontal="center" vertical="justify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vertical="justify"/>
    </xf>
    <xf numFmtId="0" fontId="2" fillId="0" borderId="2" xfId="0" applyFont="1" applyFill="1" applyBorder="1" applyAlignment="1">
      <alignment horizontal="center" vertical="justify"/>
    </xf>
    <xf numFmtId="0" fontId="2" fillId="0" borderId="0" xfId="0" applyFont="1" applyFill="1" applyBorder="1" applyAlignment="1">
      <alignment horizontal="left" vertical="justify"/>
    </xf>
    <xf numFmtId="14" fontId="2" fillId="0" borderId="0" xfId="0" applyNumberFormat="1" applyFont="1" applyFill="1" applyBorder="1" applyAlignment="1">
      <alignment horizontal="center" vertical="justify"/>
    </xf>
    <xf numFmtId="0" fontId="2" fillId="0" borderId="0" xfId="0" applyFont="1" applyFill="1" applyBorder="1" applyAlignment="1">
      <alignment vertical="justify"/>
    </xf>
    <xf numFmtId="0" fontId="2" fillId="0" borderId="0" xfId="0" applyFont="1" applyBorder="1" applyAlignment="1">
      <alignment vertical="justify"/>
    </xf>
    <xf numFmtId="164" fontId="6" fillId="0" borderId="3" xfId="0" applyNumberFormat="1" applyFont="1" applyBorder="1" applyAlignment="1">
      <alignment horizontal="center" vertical="justify"/>
    </xf>
    <xf numFmtId="165" fontId="2" fillId="0" borderId="3" xfId="0" applyNumberFormat="1" applyFont="1" applyBorder="1" applyAlignment="1">
      <alignment horizontal="center" vertical="justify"/>
    </xf>
    <xf numFmtId="166" fontId="2" fillId="0" borderId="4" xfId="0" applyNumberFormat="1" applyFont="1" applyBorder="1" applyAlignment="1">
      <alignment horizontal="center" vertical="justify" wrapText="1"/>
    </xf>
    <xf numFmtId="0" fontId="6" fillId="0" borderId="0" xfId="0" applyNumberFormat="1" applyFont="1" applyBorder="1" applyAlignment="1">
      <alignment horizontal="center" vertical="justify" wrapText="1"/>
    </xf>
    <xf numFmtId="167" fontId="2" fillId="0" borderId="0" xfId="0" applyNumberFormat="1" applyFont="1" applyBorder="1" applyAlignment="1">
      <alignment vertical="justify"/>
    </xf>
    <xf numFmtId="164" fontId="6" fillId="0" borderId="0" xfId="0" applyNumberFormat="1" applyFont="1" applyBorder="1" applyAlignment="1">
      <alignment horizontal="center" vertical="justify"/>
    </xf>
    <xf numFmtId="165" fontId="2" fillId="0" borderId="0" xfId="0" applyNumberFormat="1" applyFont="1" applyBorder="1" applyAlignment="1">
      <alignment horizontal="center" vertical="justify"/>
    </xf>
    <xf numFmtId="166" fontId="2" fillId="0" borderId="0" xfId="0" applyNumberFormat="1" applyFont="1" applyBorder="1" applyAlignment="1">
      <alignment horizontal="center" vertical="justify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wrapText="1"/>
    </xf>
    <xf numFmtId="167" fontId="2" fillId="0" borderId="0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justify"/>
    </xf>
    <xf numFmtId="0" fontId="2" fillId="0" borderId="1" xfId="0" applyFont="1" applyFill="1" applyBorder="1" applyAlignment="1">
      <alignment horizontal="center" vertical="justify"/>
    </xf>
    <xf numFmtId="0" fontId="2" fillId="0" borderId="1" xfId="0" applyFont="1" applyFill="1" applyBorder="1" applyAlignment="1">
      <alignment horizontal="left" vertical="justify"/>
    </xf>
    <xf numFmtId="14" fontId="2" fillId="0" borderId="1" xfId="0" applyNumberFormat="1" applyFont="1" applyFill="1" applyBorder="1" applyAlignment="1">
      <alignment horizontal="center" vertical="justify"/>
    </xf>
    <xf numFmtId="0" fontId="2" fillId="0" borderId="1" xfId="0" applyFont="1" applyFill="1" applyBorder="1" applyAlignment="1">
      <alignment vertical="justify"/>
    </xf>
    <xf numFmtId="0" fontId="2" fillId="0" borderId="1" xfId="0" applyFont="1" applyFill="1" applyBorder="1" applyAlignment="1">
      <alignment vertical="justify" wrapText="1"/>
    </xf>
    <xf numFmtId="167" fontId="2" fillId="0" borderId="1" xfId="0" applyNumberFormat="1" applyFont="1" applyBorder="1" applyAlignment="1">
      <alignment vertical="justify"/>
    </xf>
    <xf numFmtId="2" fontId="6" fillId="0" borderId="1" xfId="0" applyNumberFormat="1" applyFont="1" applyBorder="1" applyAlignment="1">
      <alignment horizontal="left" vertical="justify"/>
    </xf>
    <xf numFmtId="165" fontId="2" fillId="0" borderId="1" xfId="0" applyNumberFormat="1" applyFont="1" applyBorder="1" applyAlignment="1">
      <alignment horizontal="left" vertical="justify" wrapText="1"/>
    </xf>
    <xf numFmtId="166" fontId="2" fillId="0" borderId="1" xfId="0" applyNumberFormat="1" applyFont="1" applyBorder="1" applyAlignment="1">
      <alignment horizontal="left" vertical="justify" wrapText="1"/>
    </xf>
    <xf numFmtId="2" fontId="2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/>
    <xf numFmtId="0" fontId="11" fillId="0" borderId="0" xfId="0" applyFont="1"/>
    <xf numFmtId="0" fontId="12" fillId="0" borderId="0" xfId="0" applyFont="1" applyFill="1"/>
    <xf numFmtId="164" fontId="11" fillId="0" borderId="0" xfId="0" applyNumberFormat="1" applyFont="1"/>
    <xf numFmtId="0" fontId="2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 vertical="justify"/>
    </xf>
    <xf numFmtId="0" fontId="12" fillId="0" borderId="0" xfId="0" applyFont="1" applyFill="1" applyBorder="1" applyAlignment="1">
      <alignment horizontal="left" vertical="justify" wrapText="1"/>
    </xf>
    <xf numFmtId="14" fontId="12" fillId="0" borderId="0" xfId="0" applyNumberFormat="1" applyFont="1" applyFill="1" applyBorder="1" applyAlignment="1">
      <alignment horizontal="center" vertical="justify" wrapText="1"/>
    </xf>
    <xf numFmtId="0" fontId="2" fillId="0" borderId="0" xfId="0" applyFont="1" applyFill="1" applyBorder="1" applyAlignment="1">
      <alignment vertical="justify" wrapText="1"/>
    </xf>
    <xf numFmtId="0" fontId="2" fillId="0" borderId="0" xfId="0" applyFont="1" applyFill="1" applyBorder="1" applyAlignment="1">
      <alignment horizontal="left" vertical="justify" wrapText="1"/>
    </xf>
    <xf numFmtId="14" fontId="2" fillId="0" borderId="0" xfId="0" applyNumberFormat="1" applyFont="1" applyFill="1" applyBorder="1" applyAlignment="1">
      <alignment horizontal="center" vertical="justify" wrapText="1"/>
    </xf>
    <xf numFmtId="0" fontId="2" fillId="0" borderId="0" xfId="0" applyFont="1" applyFill="1" applyBorder="1" applyAlignment="1">
      <alignment horizontal="center" vertical="justify" wrapText="1"/>
    </xf>
    <xf numFmtId="165" fontId="2" fillId="0" borderId="0" xfId="0" applyNumberFormat="1" applyFont="1" applyBorder="1" applyAlignment="1">
      <alignment horizontal="left" vertical="justify"/>
    </xf>
    <xf numFmtId="166" fontId="2" fillId="0" borderId="0" xfId="0" applyNumberFormat="1" applyFont="1" applyBorder="1" applyAlignment="1">
      <alignment horizontal="left" vertical="justify" wrapText="1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7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Caption" ax:value="Проверка"/>
  <ax:ocxPr ax:name="Size" ax:value="2566;1058"/>
  <ax:ocxPr ax:name="FontName" ax:value="Arial"/>
  <ax:ocxPr ax:name="FontHeight" ax:value="195"/>
  <ax:ocxPr ax:name="FontCharSet" ax:value="0"/>
  <ax:ocxPr ax:name="FontPitchAndFamily" ax:value="2"/>
  <ax:ocxPr ax:name="ParagraphAlign" ax:value="3"/>
</ax:ocx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Caption" ax:value="Список"/>
  <ax:ocxPr ax:name="Size" ax:value="2646;1005"/>
  <ax:ocxPr ax:name="FontName" ax:value="Times New Roman"/>
  <ax:ocxPr ax:name="FontHeight" ax:value="195"/>
  <ax:ocxPr ax:name="FontCharSet" ax:value="204"/>
  <ax:ocxPr ax:name="FontPitchAndFamily" ax:value="2"/>
  <ax:ocxPr ax:name="ParagraphAlign" ax:value="3"/>
</ax:ocx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Caption" ax:value="Заполнить"/>
  <ax:ocxPr ax:name="Size" ax:value="2619;979"/>
  <ax:ocxPr ax:name="FontName" ax:value="Times New Roman"/>
  <ax:ocxPr ax:name="FontHeight" ax:value="195"/>
  <ax:ocxPr ax:name="FontCharSet" ax:value="204"/>
  <ax:ocxPr ax:name="FontPitchAndFamily" ax:value="2"/>
  <ax:ocxPr ax:name="ParagraphAlign" ax:value="3"/>
</ax:ocx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1398985</xdr:colOff>
      <xdr:row>0</xdr:row>
      <xdr:rowOff>143057</xdr:rowOff>
    </xdr:from>
    <xdr:to>
      <xdr:col>13</xdr:col>
      <xdr:colOff>384115</xdr:colOff>
      <xdr:row>0</xdr:row>
      <xdr:rowOff>580724</xdr:rowOff>
    </xdr:to>
    <xdr:pic>
      <xdr:nvPicPr>
        <xdr:cNvPr id="2" name="Рисунок 3" descr="LOGO_KCMO_KOLOMNA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85110" y="143057"/>
          <a:ext cx="1013955" cy="4376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286757</xdr:colOff>
      <xdr:row>0</xdr:row>
      <xdr:rowOff>0</xdr:rowOff>
    </xdr:from>
    <xdr:to>
      <xdr:col>3</xdr:col>
      <xdr:colOff>720327</xdr:colOff>
      <xdr:row>1</xdr:row>
      <xdr:rowOff>14885</xdr:rowOff>
    </xdr:to>
    <xdr:pic>
      <xdr:nvPicPr>
        <xdr:cNvPr id="3" name="Рисунок 7" descr="Министерство спорта, туризма и молодёжной политики РФ (Минспорттуризм), эмблема - векторное изображение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72557" y="0"/>
          <a:ext cx="785995" cy="719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893884</xdr:colOff>
      <xdr:row>0</xdr:row>
      <xdr:rowOff>163115</xdr:rowOff>
    </xdr:from>
    <xdr:to>
      <xdr:col>6</xdr:col>
      <xdr:colOff>320803</xdr:colOff>
      <xdr:row>0</xdr:row>
      <xdr:rowOff>631031</xdr:rowOff>
    </xdr:to>
    <xdr:pic>
      <xdr:nvPicPr>
        <xdr:cNvPr id="4" name="Рисунок 1" descr="russkating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32109" y="163115"/>
          <a:ext cx="1084269" cy="4679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545580</xdr:colOff>
      <xdr:row>0</xdr:row>
      <xdr:rowOff>131335</xdr:rowOff>
    </xdr:from>
    <xdr:to>
      <xdr:col>7</xdr:col>
      <xdr:colOff>1095085</xdr:colOff>
      <xdr:row>0</xdr:row>
      <xdr:rowOff>595313</xdr:rowOff>
    </xdr:to>
    <xdr:pic>
      <xdr:nvPicPr>
        <xdr:cNvPr id="5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241155" y="131335"/>
          <a:ext cx="1140055" cy="463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4%20-%2016.10.2016%20&#1075;.%20-%20&#1050;&#1091;&#1073;&#1086;&#1082;%20&#1056;&#1054;&#1089;&#1089;&#1080;&#1080;%20(I%20&#1101;&#1090;&#1072;&#1087;)/&#1056;&#1077;&#1079;&#1091;&#1083;&#1100;&#1090;&#1072;&#1090;&#1099;%20&#1084;&#1091;&#1078;.,%20&#1078;&#1077;&#1085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00_01"/>
      <sheetName val="500_02"/>
      <sheetName val="1000_01"/>
      <sheetName val="1000_01 (2)"/>
      <sheetName val="1000_02"/>
      <sheetName val="500_21"/>
      <sheetName val="500_22"/>
      <sheetName val="1000_21"/>
      <sheetName val="1000_22"/>
      <sheetName val="мс (муж)"/>
      <sheetName val="мс (жен)"/>
      <sheetName val="const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C1" t="str">
            <v>Всероссийские соревнования по конькобежному спорту</v>
          </cell>
        </row>
        <row r="2">
          <cell r="C2" t="str">
            <v>"КУБОК РОССИИ" (I этап)</v>
          </cell>
        </row>
        <row r="4">
          <cell r="C4" t="str">
            <v>15 октября 2016 г.</v>
          </cell>
        </row>
        <row r="5">
          <cell r="C5" t="str">
            <v>16 октября 2016 г.</v>
          </cell>
        </row>
        <row r="7">
          <cell r="C7" t="str">
            <v>Мужчины</v>
          </cell>
        </row>
        <row r="8">
          <cell r="C8" t="str">
            <v>Женщины</v>
          </cell>
        </row>
        <row r="15">
          <cell r="C15" t="str">
            <v>1000 метров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3.xml"/><Relationship Id="rId5" Type="http://schemas.openxmlformats.org/officeDocument/2006/relationships/control" Target="../activeX/activeX2.xml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">
    <tabColor rgb="FFFFFF00"/>
  </sheetPr>
  <dimension ref="A1:AL61"/>
  <sheetViews>
    <sheetView tabSelected="1" view="pageBreakPreview" topLeftCell="A26" zoomScale="160" zoomScaleNormal="115" zoomScaleSheetLayoutView="160" workbookViewId="0">
      <selection activeCell="H35" sqref="H35"/>
    </sheetView>
  </sheetViews>
  <sheetFormatPr defaultRowHeight="12.75"/>
  <cols>
    <col min="1" max="1" width="5.5703125" style="1" customWidth="1"/>
    <col min="2" max="2" width="4.7109375" style="1" customWidth="1"/>
    <col min="3" max="3" width="5.28515625" style="1" customWidth="1"/>
    <col min="4" max="4" width="24.85546875" style="1" customWidth="1"/>
    <col min="5" max="5" width="7.28515625" style="1" hidden="1" customWidth="1"/>
    <col min="6" max="6" width="9.85546875" style="1" hidden="1" customWidth="1"/>
    <col min="7" max="7" width="8.85546875" style="1" customWidth="1"/>
    <col min="8" max="8" width="21.5703125" style="1" customWidth="1"/>
    <col min="9" max="9" width="23" style="1" hidden="1" customWidth="1"/>
    <col min="10" max="10" width="14.7109375" style="1" hidden="1" customWidth="1"/>
    <col min="11" max="11" width="0.7109375" style="1" hidden="1" customWidth="1"/>
    <col min="12" max="12" width="8.85546875" style="1" customWidth="1"/>
    <col min="13" max="13" width="7.28515625" style="1" hidden="1" customWidth="1"/>
    <col min="14" max="14" width="7.5703125" style="1" customWidth="1"/>
    <col min="15" max="15" width="6.42578125" style="1" customWidth="1"/>
    <col min="16" max="16" width="7.85546875" style="1" customWidth="1"/>
    <col min="17" max="17" width="5.140625" style="1" customWidth="1"/>
    <col min="18" max="22" width="9.140625" style="1"/>
    <col min="23" max="23" width="5.42578125" style="1" customWidth="1"/>
    <col min="24" max="24" width="4.28515625" style="1" customWidth="1"/>
    <col min="25" max="25" width="26.85546875" style="1" customWidth="1"/>
    <col min="26" max="16384" width="9.140625" style="1"/>
  </cols>
  <sheetData>
    <row r="1" spans="1:32" ht="55.5" customHeight="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32" ht="33" customHeight="1">
      <c r="A2" s="72" t="str">
        <f>N_sor1</f>
        <v>Всероссийские соревнования по конькобежному спорту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32" ht="33" customHeight="1">
      <c r="A3" s="72" t="str">
        <f>N_sor2</f>
        <v>"КУБОК РОССИИ" (I этап)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32" ht="33.75" customHeight="1" thickBot="1">
      <c r="A4" s="73" t="s">
        <v>0</v>
      </c>
      <c r="B4" s="73"/>
      <c r="C4" s="73"/>
      <c r="D4" s="73"/>
      <c r="E4" s="2"/>
      <c r="F4" s="2"/>
      <c r="G4" s="2"/>
      <c r="H4" s="2"/>
      <c r="I4" s="2"/>
      <c r="J4" s="74" t="str">
        <f>D_d1</f>
        <v>15 октября 2016 г.</v>
      </c>
      <c r="K4" s="75"/>
      <c r="L4" s="75"/>
      <c r="M4" s="75"/>
      <c r="N4" s="75"/>
      <c r="O4" s="75"/>
      <c r="P4" s="75"/>
    </row>
    <row r="5" spans="1:32" ht="18" customHeight="1" thickTop="1">
      <c r="A5" s="3"/>
      <c r="B5" s="3"/>
      <c r="C5" s="3"/>
      <c r="D5" s="3"/>
      <c r="E5" s="4"/>
      <c r="F5" s="4"/>
      <c r="G5" s="4"/>
      <c r="H5" s="4"/>
      <c r="I5" s="4"/>
      <c r="J5" s="5"/>
      <c r="K5" s="6"/>
      <c r="L5" s="6"/>
      <c r="M5" s="6"/>
      <c r="N5" s="6"/>
      <c r="O5" s="6"/>
      <c r="P5" s="6"/>
    </row>
    <row r="6" spans="1:32" ht="29.25" customHeight="1">
      <c r="B6" s="7"/>
      <c r="C6" s="76" t="str">
        <f>N_dev</f>
        <v>Женщины</v>
      </c>
      <c r="D6" s="76"/>
      <c r="E6" s="76"/>
      <c r="F6" s="76"/>
      <c r="G6" s="76"/>
      <c r="H6" s="76"/>
      <c r="I6" s="76"/>
      <c r="J6" s="76"/>
      <c r="K6" s="7"/>
      <c r="L6" s="8" t="str">
        <f>[1]const!C15</f>
        <v>1000 метров</v>
      </c>
      <c r="M6" s="7"/>
      <c r="N6" s="7"/>
      <c r="O6" s="7"/>
      <c r="P6" s="7"/>
      <c r="Q6" s="9"/>
      <c r="R6" s="1">
        <v>41.5</v>
      </c>
      <c r="S6" s="1">
        <v>38.700000000000003</v>
      </c>
      <c r="T6" s="10"/>
      <c r="U6" s="10"/>
      <c r="V6" s="10"/>
      <c r="W6" s="10"/>
      <c r="X6" s="11"/>
      <c r="Y6" s="10"/>
      <c r="Z6" s="10"/>
      <c r="AA6" s="10"/>
      <c r="AB6" s="10"/>
      <c r="AC6" s="10"/>
      <c r="AD6" s="10"/>
      <c r="AE6" s="10"/>
      <c r="AF6" s="10"/>
    </row>
    <row r="7" spans="1:32" ht="18.75" customHeight="1" thickBot="1">
      <c r="A7" s="12" t="s">
        <v>1</v>
      </c>
      <c r="B7" s="12" t="s">
        <v>2</v>
      </c>
      <c r="C7" s="13" t="s">
        <v>3</v>
      </c>
      <c r="D7" s="12" t="s">
        <v>4</v>
      </c>
      <c r="E7" s="12"/>
      <c r="F7" s="12" t="s">
        <v>5</v>
      </c>
      <c r="G7" s="12" t="s">
        <v>5</v>
      </c>
      <c r="H7" s="12" t="s">
        <v>6</v>
      </c>
      <c r="I7" s="12" t="s">
        <v>6</v>
      </c>
      <c r="J7" s="12" t="s">
        <v>7</v>
      </c>
      <c r="K7" s="12"/>
      <c r="L7" s="12" t="s">
        <v>8</v>
      </c>
      <c r="M7" s="12" t="s">
        <v>9</v>
      </c>
      <c r="N7" s="12" t="s">
        <v>10</v>
      </c>
      <c r="O7" s="12" t="s">
        <v>9</v>
      </c>
      <c r="P7" s="12" t="s">
        <v>11</v>
      </c>
      <c r="Q7" s="9"/>
      <c r="R7" s="14"/>
      <c r="S7" s="14"/>
      <c r="T7" s="10"/>
      <c r="U7" s="10"/>
      <c r="V7" s="10"/>
      <c r="W7" s="10"/>
      <c r="X7" s="11"/>
      <c r="Y7" s="10"/>
      <c r="Z7" s="10"/>
      <c r="AA7" s="10"/>
      <c r="AB7" s="10"/>
      <c r="AC7" s="10"/>
      <c r="AD7" s="10"/>
      <c r="AE7" s="10"/>
      <c r="AF7" s="10"/>
    </row>
    <row r="8" spans="1:32" ht="15.6" customHeight="1" thickTop="1">
      <c r="A8" s="15">
        <v>1</v>
      </c>
      <c r="B8" s="11">
        <v>56</v>
      </c>
      <c r="C8" s="16" t="s">
        <v>12</v>
      </c>
      <c r="D8" s="17" t="s">
        <v>13</v>
      </c>
      <c r="E8" s="11" t="s">
        <v>14</v>
      </c>
      <c r="F8" s="18">
        <v>32896</v>
      </c>
      <c r="G8" s="11" t="s">
        <v>15</v>
      </c>
      <c r="H8" s="19" t="s">
        <v>16</v>
      </c>
      <c r="I8" s="19" t="s">
        <v>17</v>
      </c>
      <c r="J8" s="19"/>
      <c r="K8" s="20"/>
      <c r="L8" s="21">
        <f t="shared" ref="L8:L40" si="0">(Q8*60+R8)/86400</f>
        <v>8.9664351851851851E-4</v>
      </c>
      <c r="M8" s="22"/>
      <c r="N8" s="23">
        <f>(L8-L$8)*86400</f>
        <v>0</v>
      </c>
      <c r="O8" s="24">
        <v>100</v>
      </c>
      <c r="P8" s="15" t="s">
        <v>18</v>
      </c>
      <c r="Q8" s="9">
        <v>1</v>
      </c>
      <c r="R8" s="14">
        <v>17.47</v>
      </c>
      <c r="S8" s="14"/>
      <c r="T8" s="10"/>
      <c r="U8" s="10"/>
      <c r="V8" s="10"/>
      <c r="W8" s="10"/>
      <c r="X8" s="11"/>
      <c r="Y8" s="10"/>
      <c r="Z8" s="10"/>
      <c r="AA8" s="10"/>
      <c r="AB8" s="10"/>
      <c r="AC8" s="10"/>
      <c r="AD8" s="10"/>
      <c r="AE8" s="10"/>
      <c r="AF8" s="10"/>
    </row>
    <row r="9" spans="1:32" ht="15.6" customHeight="1">
      <c r="A9" s="15">
        <v>2</v>
      </c>
      <c r="B9" s="11">
        <v>29</v>
      </c>
      <c r="C9" s="11" t="s">
        <v>12</v>
      </c>
      <c r="D9" s="17" t="s">
        <v>19</v>
      </c>
      <c r="E9" s="18" t="s">
        <v>20</v>
      </c>
      <c r="F9" s="18">
        <v>35690</v>
      </c>
      <c r="G9" s="11" t="s">
        <v>18</v>
      </c>
      <c r="H9" s="19" t="s">
        <v>21</v>
      </c>
      <c r="I9" s="19" t="s">
        <v>22</v>
      </c>
      <c r="J9" s="19"/>
      <c r="K9" s="25"/>
      <c r="L9" s="26">
        <f t="shared" si="0"/>
        <v>9.0057870370370378E-4</v>
      </c>
      <c r="M9" s="27"/>
      <c r="N9" s="28">
        <f t="shared" ref="N9:N40" si="1">(L9-L$8)*86400</f>
        <v>0.3400000000000073</v>
      </c>
      <c r="O9" s="24">
        <v>80</v>
      </c>
      <c r="P9" s="15" t="s">
        <v>18</v>
      </c>
      <c r="Q9" s="9">
        <v>1</v>
      </c>
      <c r="R9" s="14">
        <v>17.809999999999999</v>
      </c>
      <c r="S9" s="14"/>
      <c r="T9" s="10"/>
      <c r="U9" s="10"/>
      <c r="V9" s="10"/>
      <c r="W9" s="10"/>
      <c r="X9" s="11"/>
      <c r="Y9" s="10"/>
      <c r="Z9" s="10"/>
      <c r="AA9" s="10"/>
      <c r="AB9" s="10"/>
      <c r="AC9" s="10"/>
      <c r="AD9" s="10"/>
      <c r="AE9" s="10"/>
      <c r="AF9" s="10"/>
    </row>
    <row r="10" spans="1:32" ht="15.6" customHeight="1">
      <c r="A10" s="15">
        <v>3</v>
      </c>
      <c r="B10" s="11">
        <v>18</v>
      </c>
      <c r="C10" s="11" t="s">
        <v>12</v>
      </c>
      <c r="D10" s="17" t="s">
        <v>23</v>
      </c>
      <c r="E10" s="18" t="s">
        <v>14</v>
      </c>
      <c r="F10" s="18">
        <v>31119</v>
      </c>
      <c r="G10" s="11" t="s">
        <v>15</v>
      </c>
      <c r="H10" s="19" t="s">
        <v>24</v>
      </c>
      <c r="I10" s="19" t="s">
        <v>25</v>
      </c>
      <c r="J10" s="19"/>
      <c r="K10" s="25"/>
      <c r="L10" s="26">
        <f t="shared" si="0"/>
        <v>9.020833333333333E-4</v>
      </c>
      <c r="M10" s="27"/>
      <c r="N10" s="28">
        <f t="shared" si="1"/>
        <v>0.46999999999999714</v>
      </c>
      <c r="O10" s="24">
        <v>70</v>
      </c>
      <c r="P10" s="15" t="s">
        <v>18</v>
      </c>
      <c r="Q10" s="9">
        <v>1</v>
      </c>
      <c r="R10" s="14">
        <v>17.940000000000001</v>
      </c>
      <c r="S10" s="14"/>
      <c r="T10" s="10"/>
      <c r="U10" s="10"/>
      <c r="V10" s="10"/>
      <c r="W10" s="10"/>
      <c r="X10" s="11"/>
      <c r="Y10" s="10"/>
      <c r="Z10" s="10"/>
      <c r="AA10" s="10"/>
      <c r="AB10" s="10"/>
      <c r="AC10" s="10"/>
      <c r="AD10" s="10"/>
      <c r="AE10" s="10"/>
      <c r="AF10" s="10"/>
    </row>
    <row r="11" spans="1:32" ht="30" customHeight="1">
      <c r="A11" s="29">
        <v>4</v>
      </c>
      <c r="B11" s="30">
        <v>42</v>
      </c>
      <c r="C11" s="30" t="s">
        <v>12</v>
      </c>
      <c r="D11" s="31" t="s">
        <v>26</v>
      </c>
      <c r="E11" s="30" t="s">
        <v>14</v>
      </c>
      <c r="F11" s="32">
        <v>31223</v>
      </c>
      <c r="G11" s="30" t="s">
        <v>15</v>
      </c>
      <c r="H11" s="33" t="s">
        <v>27</v>
      </c>
      <c r="I11" s="34" t="s">
        <v>28</v>
      </c>
      <c r="J11" s="34"/>
      <c r="K11" s="35"/>
      <c r="L11" s="36">
        <f t="shared" si="0"/>
        <v>9.0671296296296301E-4</v>
      </c>
      <c r="M11" s="37"/>
      <c r="N11" s="38">
        <f t="shared" si="1"/>
        <v>0.8700000000000041</v>
      </c>
      <c r="O11" s="39">
        <v>60</v>
      </c>
      <c r="P11" s="29" t="s">
        <v>18</v>
      </c>
      <c r="Q11" s="9">
        <v>1</v>
      </c>
      <c r="R11" s="14">
        <v>18.34</v>
      </c>
      <c r="S11" s="14"/>
      <c r="T11" s="10"/>
      <c r="U11" s="10"/>
      <c r="V11" s="10"/>
      <c r="W11" s="10"/>
      <c r="X11" s="11"/>
      <c r="Y11" s="10"/>
      <c r="Z11" s="10"/>
      <c r="AA11" s="10"/>
      <c r="AB11" s="10"/>
      <c r="AC11" s="10"/>
      <c r="AD11" s="10"/>
      <c r="AE11" s="10"/>
      <c r="AF11" s="10"/>
    </row>
    <row r="12" spans="1:32" ht="15.6" customHeight="1">
      <c r="A12" s="15">
        <v>5</v>
      </c>
      <c r="B12" s="11">
        <v>19</v>
      </c>
      <c r="C12" s="11" t="s">
        <v>29</v>
      </c>
      <c r="D12" s="17" t="s">
        <v>30</v>
      </c>
      <c r="E12" s="18"/>
      <c r="F12" s="18">
        <v>35327</v>
      </c>
      <c r="G12" s="11" t="s">
        <v>31</v>
      </c>
      <c r="H12" s="19" t="s">
        <v>24</v>
      </c>
      <c r="I12" s="19" t="s">
        <v>32</v>
      </c>
      <c r="J12" s="19"/>
      <c r="K12" s="25"/>
      <c r="L12" s="26">
        <f t="shared" si="0"/>
        <v>9.0949074074074077E-4</v>
      </c>
      <c r="M12" s="27"/>
      <c r="N12" s="28">
        <f t="shared" si="1"/>
        <v>1.1100000000000025</v>
      </c>
      <c r="O12" s="24">
        <v>50</v>
      </c>
      <c r="P12" s="15" t="s">
        <v>18</v>
      </c>
      <c r="Q12" s="9">
        <v>1</v>
      </c>
      <c r="R12" s="14">
        <v>18.579999999999998</v>
      </c>
      <c r="S12" s="14"/>
      <c r="T12" s="10"/>
      <c r="U12" s="10"/>
      <c r="V12" s="10"/>
      <c r="W12" s="10"/>
      <c r="X12" s="11"/>
      <c r="Y12" s="10"/>
      <c r="Z12" s="10"/>
      <c r="AA12" s="10"/>
      <c r="AB12" s="10"/>
      <c r="AC12" s="10"/>
      <c r="AD12" s="10"/>
      <c r="AE12" s="10"/>
      <c r="AF12" s="10"/>
    </row>
    <row r="13" spans="1:32" ht="15.6" customHeight="1">
      <c r="A13" s="15">
        <v>6</v>
      </c>
      <c r="B13" s="11">
        <v>31</v>
      </c>
      <c r="C13" s="11" t="s">
        <v>29</v>
      </c>
      <c r="D13" s="17" t="s">
        <v>33</v>
      </c>
      <c r="E13" s="11" t="s">
        <v>14</v>
      </c>
      <c r="F13" s="18">
        <v>33223</v>
      </c>
      <c r="G13" s="11" t="s">
        <v>31</v>
      </c>
      <c r="H13" s="19" t="s">
        <v>21</v>
      </c>
      <c r="I13" s="19" t="s">
        <v>22</v>
      </c>
      <c r="J13" s="19"/>
      <c r="K13" s="20"/>
      <c r="L13" s="26">
        <f t="shared" si="0"/>
        <v>9.1168981481481472E-4</v>
      </c>
      <c r="M13" s="27"/>
      <c r="N13" s="28">
        <f t="shared" si="1"/>
        <v>1.2999999999999921</v>
      </c>
      <c r="O13" s="24">
        <v>45</v>
      </c>
      <c r="P13" s="15" t="s">
        <v>18</v>
      </c>
      <c r="Q13" s="9">
        <v>1</v>
      </c>
      <c r="R13" s="14">
        <v>18.77</v>
      </c>
      <c r="S13" s="14"/>
      <c r="T13" s="10"/>
      <c r="U13" s="10"/>
      <c r="V13" s="10"/>
      <c r="W13" s="10"/>
      <c r="X13" s="11"/>
      <c r="Y13" s="10"/>
      <c r="Z13" s="10"/>
      <c r="AA13" s="10"/>
      <c r="AB13" s="10"/>
      <c r="AC13" s="10"/>
      <c r="AD13" s="10"/>
      <c r="AE13" s="10"/>
      <c r="AF13" s="10"/>
    </row>
    <row r="14" spans="1:32" ht="15.6" customHeight="1">
      <c r="A14" s="15">
        <v>7</v>
      </c>
      <c r="B14" s="11">
        <v>44</v>
      </c>
      <c r="C14" s="11" t="s">
        <v>29</v>
      </c>
      <c r="D14" s="17" t="s">
        <v>34</v>
      </c>
      <c r="E14" s="18" t="s">
        <v>14</v>
      </c>
      <c r="F14" s="18">
        <v>30286</v>
      </c>
      <c r="G14" s="11" t="s">
        <v>15</v>
      </c>
      <c r="H14" s="19" t="s">
        <v>35</v>
      </c>
      <c r="I14" s="19" t="s">
        <v>36</v>
      </c>
      <c r="J14" s="19"/>
      <c r="K14" s="25"/>
      <c r="L14" s="26">
        <f t="shared" si="0"/>
        <v>9.1307870370370371E-4</v>
      </c>
      <c r="M14" s="27"/>
      <c r="N14" s="28">
        <f t="shared" si="1"/>
        <v>1.4200000000000008</v>
      </c>
      <c r="O14" s="24">
        <v>40</v>
      </c>
      <c r="P14" s="15" t="s">
        <v>18</v>
      </c>
      <c r="Q14" s="9">
        <v>1</v>
      </c>
      <c r="R14" s="14">
        <v>18.89</v>
      </c>
      <c r="S14" s="14"/>
      <c r="T14" s="10"/>
      <c r="U14" s="10"/>
      <c r="V14" s="10"/>
      <c r="W14" s="10"/>
      <c r="X14" s="11"/>
      <c r="Y14" s="10"/>
      <c r="Z14" s="10"/>
      <c r="AA14" s="10"/>
      <c r="AB14" s="10"/>
      <c r="AC14" s="10"/>
      <c r="AD14" s="10"/>
      <c r="AE14" s="10"/>
      <c r="AF14" s="10"/>
    </row>
    <row r="15" spans="1:32" ht="15.6" customHeight="1">
      <c r="A15" s="15">
        <v>8</v>
      </c>
      <c r="B15" s="11">
        <v>57</v>
      </c>
      <c r="C15" s="11" t="s">
        <v>12</v>
      </c>
      <c r="D15" s="17" t="s">
        <v>37</v>
      </c>
      <c r="E15" s="18" t="s">
        <v>14</v>
      </c>
      <c r="F15" s="18">
        <v>32894</v>
      </c>
      <c r="G15" s="11" t="s">
        <v>31</v>
      </c>
      <c r="H15" s="19" t="s">
        <v>16</v>
      </c>
      <c r="I15" s="19" t="s">
        <v>38</v>
      </c>
      <c r="J15" s="19"/>
      <c r="K15" s="25"/>
      <c r="L15" s="26">
        <f t="shared" si="0"/>
        <v>9.1469907407407407E-4</v>
      </c>
      <c r="M15" s="27"/>
      <c r="N15" s="28">
        <f t="shared" si="1"/>
        <v>1.5599999999999998</v>
      </c>
      <c r="O15" s="24">
        <v>36</v>
      </c>
      <c r="P15" s="15" t="s">
        <v>18</v>
      </c>
      <c r="Q15" s="9">
        <v>1</v>
      </c>
      <c r="R15" s="14">
        <v>19.03</v>
      </c>
      <c r="S15" s="14"/>
      <c r="T15" s="10"/>
      <c r="U15" s="10"/>
      <c r="V15" s="10"/>
      <c r="W15" s="10"/>
      <c r="X15" s="11"/>
      <c r="Y15" s="10"/>
      <c r="Z15" s="10"/>
      <c r="AA15" s="10"/>
      <c r="AB15" s="10"/>
      <c r="AC15" s="10"/>
      <c r="AD15" s="10"/>
      <c r="AE15" s="10"/>
      <c r="AF15" s="10"/>
    </row>
    <row r="16" spans="1:32" ht="15.6" customHeight="1">
      <c r="A16" s="15">
        <v>9</v>
      </c>
      <c r="B16" s="11">
        <v>51</v>
      </c>
      <c r="C16" s="11" t="s">
        <v>29</v>
      </c>
      <c r="D16" s="17" t="s">
        <v>39</v>
      </c>
      <c r="E16" s="18" t="s">
        <v>14</v>
      </c>
      <c r="F16" s="18">
        <v>34798</v>
      </c>
      <c r="G16" s="11" t="s">
        <v>18</v>
      </c>
      <c r="H16" s="19" t="s">
        <v>40</v>
      </c>
      <c r="I16" s="19" t="s">
        <v>41</v>
      </c>
      <c r="J16" s="19"/>
      <c r="K16" s="25"/>
      <c r="L16" s="26">
        <f t="shared" si="0"/>
        <v>9.1516203703703692E-4</v>
      </c>
      <c r="M16" s="27"/>
      <c r="N16" s="28">
        <f t="shared" si="1"/>
        <v>1.5999999999999903</v>
      </c>
      <c r="O16" s="39">
        <v>32</v>
      </c>
      <c r="P16" s="15" t="s">
        <v>18</v>
      </c>
      <c r="Q16" s="9">
        <v>1</v>
      </c>
      <c r="R16" s="14">
        <v>19.07</v>
      </c>
      <c r="S16" s="14"/>
      <c r="T16" s="10"/>
      <c r="U16" s="10"/>
      <c r="V16" s="10"/>
      <c r="W16" s="10"/>
      <c r="X16" s="11"/>
      <c r="Y16" s="10"/>
      <c r="Z16" s="10"/>
      <c r="AA16" s="10"/>
      <c r="AB16" s="10"/>
      <c r="AC16" s="10"/>
      <c r="AD16" s="10"/>
      <c r="AE16" s="10"/>
      <c r="AF16" s="10"/>
    </row>
    <row r="17" spans="1:32" ht="15.6" customHeight="1">
      <c r="A17" s="15">
        <v>10</v>
      </c>
      <c r="B17" s="11">
        <v>12</v>
      </c>
      <c r="C17" s="11" t="s">
        <v>29</v>
      </c>
      <c r="D17" s="17" t="s">
        <v>42</v>
      </c>
      <c r="E17" s="18" t="s">
        <v>14</v>
      </c>
      <c r="F17" s="18">
        <v>33498</v>
      </c>
      <c r="G17" s="11" t="s">
        <v>18</v>
      </c>
      <c r="H17" s="19" t="s">
        <v>43</v>
      </c>
      <c r="I17" s="19" t="s">
        <v>44</v>
      </c>
      <c r="J17" s="19"/>
      <c r="K17" s="25"/>
      <c r="L17" s="26">
        <f t="shared" si="0"/>
        <v>9.2384259259259253E-4</v>
      </c>
      <c r="M17" s="27"/>
      <c r="N17" s="28">
        <f t="shared" si="1"/>
        <v>2.3499999999999952</v>
      </c>
      <c r="O17" s="24">
        <v>28</v>
      </c>
      <c r="P17" s="15" t="s">
        <v>18</v>
      </c>
      <c r="Q17" s="9">
        <v>1</v>
      </c>
      <c r="R17" s="14">
        <v>19.82</v>
      </c>
      <c r="S17" s="14"/>
      <c r="T17" s="10"/>
      <c r="U17" s="10"/>
      <c r="V17" s="10"/>
      <c r="W17" s="10"/>
      <c r="X17" s="11"/>
      <c r="Y17" s="10"/>
      <c r="Z17" s="10"/>
      <c r="AA17" s="10"/>
      <c r="AB17" s="10"/>
      <c r="AC17" s="10"/>
      <c r="AD17" s="10"/>
      <c r="AE17" s="10"/>
      <c r="AF17" s="10"/>
    </row>
    <row r="18" spans="1:32" ht="15.6" customHeight="1">
      <c r="A18" s="15">
        <v>11</v>
      </c>
      <c r="B18" s="11">
        <v>23</v>
      </c>
      <c r="C18" s="11" t="s">
        <v>29</v>
      </c>
      <c r="D18" s="17" t="s">
        <v>45</v>
      </c>
      <c r="E18" s="18" t="s">
        <v>14</v>
      </c>
      <c r="F18" s="18">
        <v>30249</v>
      </c>
      <c r="G18" s="11" t="s">
        <v>31</v>
      </c>
      <c r="H18" s="19" t="s">
        <v>24</v>
      </c>
      <c r="I18" s="19" t="s">
        <v>46</v>
      </c>
      <c r="J18" s="19"/>
      <c r="K18" s="25"/>
      <c r="L18" s="26">
        <f t="shared" si="0"/>
        <v>9.2696759259259262E-4</v>
      </c>
      <c r="M18" s="27"/>
      <c r="N18" s="28">
        <f t="shared" si="1"/>
        <v>2.6200000000000028</v>
      </c>
      <c r="O18" s="24">
        <v>24</v>
      </c>
      <c r="P18" s="15" t="s">
        <v>18</v>
      </c>
      <c r="Q18" s="9">
        <v>1</v>
      </c>
      <c r="R18" s="14">
        <v>20.09</v>
      </c>
      <c r="S18" s="14"/>
      <c r="T18" s="10"/>
      <c r="U18" s="10"/>
      <c r="V18" s="10"/>
      <c r="W18" s="10"/>
      <c r="X18" s="11"/>
      <c r="Y18" s="10"/>
      <c r="Z18" s="10"/>
      <c r="AA18" s="10"/>
      <c r="AB18" s="10"/>
      <c r="AC18" s="10"/>
      <c r="AD18" s="10"/>
      <c r="AE18" s="10"/>
      <c r="AF18" s="10"/>
    </row>
    <row r="19" spans="1:32" ht="15.6" customHeight="1">
      <c r="A19" s="15">
        <v>12</v>
      </c>
      <c r="B19" s="11">
        <v>24</v>
      </c>
      <c r="C19" s="11" t="s">
        <v>29</v>
      </c>
      <c r="D19" s="17" t="s">
        <v>47</v>
      </c>
      <c r="E19" s="18" t="s">
        <v>14</v>
      </c>
      <c r="F19" s="18">
        <v>34198</v>
      </c>
      <c r="G19" s="11" t="s">
        <v>18</v>
      </c>
      <c r="H19" s="19" t="s">
        <v>24</v>
      </c>
      <c r="I19" s="19" t="s">
        <v>46</v>
      </c>
      <c r="J19" s="19"/>
      <c r="K19" s="25"/>
      <c r="L19" s="26">
        <f t="shared" si="0"/>
        <v>9.3252314814814804E-4</v>
      </c>
      <c r="M19" s="27"/>
      <c r="N19" s="28">
        <f t="shared" si="1"/>
        <v>3.0999999999999908</v>
      </c>
      <c r="O19" s="24">
        <v>21</v>
      </c>
      <c r="P19" s="15" t="s">
        <v>18</v>
      </c>
      <c r="Q19" s="9">
        <v>1</v>
      </c>
      <c r="R19" s="14">
        <v>20.57</v>
      </c>
      <c r="S19" s="14"/>
      <c r="T19" s="10"/>
      <c r="U19" s="10"/>
      <c r="V19" s="10"/>
      <c r="W19" s="10"/>
      <c r="X19" s="11"/>
      <c r="Y19" s="10"/>
      <c r="Z19" s="10"/>
      <c r="AA19" s="10"/>
      <c r="AB19" s="10"/>
      <c r="AC19" s="10"/>
      <c r="AD19" s="10"/>
      <c r="AE19" s="10"/>
      <c r="AF19" s="10"/>
    </row>
    <row r="20" spans="1:32" ht="30" customHeight="1">
      <c r="A20" s="29">
        <v>13</v>
      </c>
      <c r="B20" s="30">
        <v>9</v>
      </c>
      <c r="C20" s="30" t="s">
        <v>12</v>
      </c>
      <c r="D20" s="31" t="s">
        <v>48</v>
      </c>
      <c r="E20" s="32" t="s">
        <v>14</v>
      </c>
      <c r="F20" s="32">
        <v>31834</v>
      </c>
      <c r="G20" s="30" t="s">
        <v>18</v>
      </c>
      <c r="H20" s="33" t="s">
        <v>49</v>
      </c>
      <c r="I20" s="34" t="s">
        <v>50</v>
      </c>
      <c r="J20" s="34"/>
      <c r="K20" s="35"/>
      <c r="L20" s="36">
        <f t="shared" si="0"/>
        <v>9.4027777777777773E-4</v>
      </c>
      <c r="M20" s="37"/>
      <c r="N20" s="38">
        <f t="shared" si="1"/>
        <v>3.769999999999996</v>
      </c>
      <c r="O20" s="39">
        <v>18</v>
      </c>
      <c r="P20" s="29" t="s">
        <v>18</v>
      </c>
      <c r="Q20" s="9">
        <v>1</v>
      </c>
      <c r="R20" s="14">
        <v>21.24</v>
      </c>
      <c r="S20" s="14"/>
      <c r="T20" s="10"/>
      <c r="U20" s="10"/>
      <c r="V20" s="10"/>
      <c r="W20" s="10"/>
      <c r="X20" s="11"/>
      <c r="Y20" s="10"/>
      <c r="Z20" s="10"/>
      <c r="AA20" s="10"/>
      <c r="AB20" s="10"/>
      <c r="AC20" s="10"/>
      <c r="AD20" s="10"/>
      <c r="AE20" s="10"/>
      <c r="AF20" s="10"/>
    </row>
    <row r="21" spans="1:32" ht="15.6" customHeight="1">
      <c r="A21" s="15">
        <v>14</v>
      </c>
      <c r="B21" s="11">
        <v>21</v>
      </c>
      <c r="C21" s="11" t="s">
        <v>12</v>
      </c>
      <c r="D21" s="17" t="s">
        <v>51</v>
      </c>
      <c r="E21" s="18" t="s">
        <v>20</v>
      </c>
      <c r="F21" s="18">
        <v>35915</v>
      </c>
      <c r="G21" s="11" t="s">
        <v>52</v>
      </c>
      <c r="H21" s="19" t="s">
        <v>24</v>
      </c>
      <c r="I21" s="19" t="s">
        <v>53</v>
      </c>
      <c r="J21" s="19"/>
      <c r="K21" s="25"/>
      <c r="L21" s="26">
        <f t="shared" si="0"/>
        <v>9.459490740740741E-4</v>
      </c>
      <c r="M21" s="27"/>
      <c r="N21" s="28">
        <f t="shared" si="1"/>
        <v>4.2600000000000025</v>
      </c>
      <c r="O21" s="39">
        <v>16</v>
      </c>
      <c r="P21" s="15" t="str">
        <f t="shared" ref="P21:P37" si="2">IF(M21&lt;=89.4/86400,"КМС",IF(M21&lt;=95.8/86400,"I разр.",IF(M21&lt;=102/86400,"II разр.",IF(M21&lt;=110/86400,"III разр.",IF(M21&lt;=119.6/86400,"I юн.",IF(M21&lt;=132.4/86400,"II юн.",IF(M21&lt;=148.4/86400,"III юн.","")))))))</f>
        <v>КМС</v>
      </c>
      <c r="Q21" s="9">
        <v>1</v>
      </c>
      <c r="R21" s="14">
        <v>21.73</v>
      </c>
      <c r="S21" s="14"/>
      <c r="T21" s="10"/>
      <c r="U21" s="10"/>
      <c r="V21" s="10"/>
      <c r="W21" s="10"/>
      <c r="X21" s="11"/>
      <c r="Y21" s="10"/>
      <c r="Z21" s="10"/>
      <c r="AA21" s="10"/>
      <c r="AB21" s="10"/>
      <c r="AC21" s="10"/>
      <c r="AD21" s="10"/>
      <c r="AE21" s="10"/>
      <c r="AF21" s="10"/>
    </row>
    <row r="22" spans="1:32" ht="15.6" customHeight="1">
      <c r="A22" s="15">
        <v>15</v>
      </c>
      <c r="B22" s="11">
        <v>14</v>
      </c>
      <c r="C22" s="11" t="s">
        <v>29</v>
      </c>
      <c r="D22" s="17" t="s">
        <v>54</v>
      </c>
      <c r="E22" s="18" t="s">
        <v>14</v>
      </c>
      <c r="F22" s="18">
        <v>35149</v>
      </c>
      <c r="G22" s="11" t="s">
        <v>18</v>
      </c>
      <c r="H22" s="19" t="s">
        <v>43</v>
      </c>
      <c r="I22" s="19" t="s">
        <v>55</v>
      </c>
      <c r="J22" s="19"/>
      <c r="K22" s="25"/>
      <c r="L22" s="26">
        <f t="shared" si="0"/>
        <v>9.4837962962962964E-4</v>
      </c>
      <c r="M22" s="27"/>
      <c r="N22" s="28">
        <f t="shared" si="1"/>
        <v>4.4700000000000006</v>
      </c>
      <c r="O22" s="24">
        <v>14</v>
      </c>
      <c r="P22" s="15" t="str">
        <f t="shared" si="2"/>
        <v>КМС</v>
      </c>
      <c r="Q22" s="9">
        <v>1</v>
      </c>
      <c r="R22" s="14">
        <v>21.94</v>
      </c>
      <c r="S22" s="14"/>
      <c r="T22" s="10"/>
      <c r="U22" s="10"/>
      <c r="V22" s="10"/>
      <c r="W22" s="10"/>
      <c r="X22" s="11"/>
      <c r="Y22" s="10"/>
      <c r="Z22" s="10"/>
      <c r="AA22" s="10"/>
      <c r="AB22" s="10"/>
      <c r="AC22" s="10"/>
      <c r="AD22" s="10"/>
      <c r="AE22" s="10"/>
      <c r="AF22" s="10"/>
    </row>
    <row r="23" spans="1:32" ht="15.6" customHeight="1">
      <c r="A23" s="15">
        <v>16</v>
      </c>
      <c r="B23" s="11">
        <v>16</v>
      </c>
      <c r="C23" s="11" t="s">
        <v>29</v>
      </c>
      <c r="D23" s="17" t="s">
        <v>56</v>
      </c>
      <c r="E23" s="18" t="s">
        <v>57</v>
      </c>
      <c r="F23" s="18" t="s">
        <v>58</v>
      </c>
      <c r="G23" s="11" t="s">
        <v>52</v>
      </c>
      <c r="H23" s="19" t="s">
        <v>24</v>
      </c>
      <c r="I23" s="19" t="s">
        <v>46</v>
      </c>
      <c r="J23" s="19"/>
      <c r="K23" s="25"/>
      <c r="L23" s="26">
        <f t="shared" si="0"/>
        <v>9.5266203703703702E-4</v>
      </c>
      <c r="M23" s="27"/>
      <c r="N23" s="28">
        <f t="shared" si="1"/>
        <v>4.839999999999999</v>
      </c>
      <c r="O23" s="24">
        <v>12</v>
      </c>
      <c r="P23" s="15" t="str">
        <f t="shared" si="2"/>
        <v>КМС</v>
      </c>
      <c r="Q23" s="9">
        <v>1</v>
      </c>
      <c r="R23" s="14">
        <v>22.31</v>
      </c>
      <c r="S23" s="14"/>
      <c r="T23" s="10"/>
      <c r="U23" s="10"/>
      <c r="V23" s="10"/>
      <c r="W23" s="10"/>
      <c r="X23" s="11"/>
      <c r="Y23" s="10"/>
      <c r="Z23" s="10"/>
      <c r="AA23" s="10"/>
      <c r="AB23" s="10"/>
      <c r="AC23" s="10"/>
      <c r="AD23" s="10"/>
      <c r="AE23" s="10"/>
      <c r="AF23" s="10"/>
    </row>
    <row r="24" spans="1:32" ht="15.6" customHeight="1">
      <c r="A24" s="15">
        <v>17</v>
      </c>
      <c r="B24" s="11">
        <v>4</v>
      </c>
      <c r="C24" s="11" t="s">
        <v>29</v>
      </c>
      <c r="D24" s="17" t="s">
        <v>59</v>
      </c>
      <c r="E24" s="18" t="s">
        <v>14</v>
      </c>
      <c r="F24" s="18">
        <v>35076</v>
      </c>
      <c r="G24" s="11" t="s">
        <v>18</v>
      </c>
      <c r="H24" s="19" t="s">
        <v>60</v>
      </c>
      <c r="I24" s="19" t="s">
        <v>61</v>
      </c>
      <c r="J24" s="19"/>
      <c r="K24" s="25"/>
      <c r="L24" s="26">
        <f t="shared" si="0"/>
        <v>9.552083333333333E-4</v>
      </c>
      <c r="M24" s="27"/>
      <c r="N24" s="28">
        <f t="shared" si="1"/>
        <v>5.0599999999999978</v>
      </c>
      <c r="O24" s="24">
        <v>10</v>
      </c>
      <c r="P24" s="15" t="str">
        <f t="shared" si="2"/>
        <v>КМС</v>
      </c>
      <c r="Q24" s="9">
        <v>1</v>
      </c>
      <c r="R24" s="40">
        <v>22.53</v>
      </c>
      <c r="S24" s="14"/>
      <c r="T24" s="10"/>
      <c r="U24" s="10"/>
      <c r="V24" s="10"/>
      <c r="W24" s="10"/>
      <c r="X24" s="11"/>
      <c r="Y24" s="10"/>
      <c r="Z24" s="10"/>
      <c r="AA24" s="10"/>
      <c r="AB24" s="10"/>
      <c r="AC24" s="10"/>
      <c r="AD24" s="10"/>
      <c r="AE24" s="10"/>
      <c r="AF24" s="10"/>
    </row>
    <row r="25" spans="1:32" ht="15.6" customHeight="1">
      <c r="A25" s="15">
        <v>18</v>
      </c>
      <c r="B25" s="11">
        <v>20</v>
      </c>
      <c r="C25" s="11" t="s">
        <v>12</v>
      </c>
      <c r="D25" s="17" t="s">
        <v>62</v>
      </c>
      <c r="E25" s="11"/>
      <c r="F25" s="18">
        <v>35987</v>
      </c>
      <c r="G25" s="11" t="s">
        <v>18</v>
      </c>
      <c r="H25" s="19" t="s">
        <v>24</v>
      </c>
      <c r="I25" s="19" t="s">
        <v>53</v>
      </c>
      <c r="J25" s="19"/>
      <c r="K25" s="20"/>
      <c r="L25" s="26">
        <f t="shared" si="0"/>
        <v>9.563657407407407E-4</v>
      </c>
      <c r="M25" s="27"/>
      <c r="N25" s="28">
        <f t="shared" si="1"/>
        <v>5.1599999999999966</v>
      </c>
      <c r="O25" s="24">
        <v>8</v>
      </c>
      <c r="P25" s="15" t="str">
        <f t="shared" si="2"/>
        <v>КМС</v>
      </c>
      <c r="Q25" s="9">
        <v>1</v>
      </c>
      <c r="R25" s="14">
        <v>22.63</v>
      </c>
      <c r="S25" s="14"/>
      <c r="T25" s="10"/>
      <c r="U25" s="10"/>
      <c r="V25" s="10"/>
      <c r="W25" s="10"/>
      <c r="X25" s="11"/>
      <c r="Y25" s="10"/>
      <c r="Z25" s="10"/>
      <c r="AA25" s="10"/>
      <c r="AB25" s="10"/>
      <c r="AC25" s="10"/>
      <c r="AD25" s="10"/>
      <c r="AE25" s="10"/>
      <c r="AF25" s="10"/>
    </row>
    <row r="26" spans="1:32" ht="15.6" customHeight="1">
      <c r="A26" s="15">
        <v>19</v>
      </c>
      <c r="B26" s="11">
        <v>39</v>
      </c>
      <c r="C26" s="11" t="s">
        <v>12</v>
      </c>
      <c r="D26" s="17" t="s">
        <v>63</v>
      </c>
      <c r="E26" s="11" t="s">
        <v>14</v>
      </c>
      <c r="F26" s="18">
        <v>33683</v>
      </c>
      <c r="G26" s="11" t="s">
        <v>18</v>
      </c>
      <c r="H26" s="19" t="s">
        <v>64</v>
      </c>
      <c r="I26" s="19" t="s">
        <v>65</v>
      </c>
      <c r="J26" s="19"/>
      <c r="K26" s="20"/>
      <c r="L26" s="26">
        <f t="shared" si="0"/>
        <v>9.6296296296296299E-4</v>
      </c>
      <c r="M26" s="27"/>
      <c r="N26" s="28">
        <f t="shared" si="1"/>
        <v>5.7300000000000031</v>
      </c>
      <c r="O26" s="24">
        <v>6</v>
      </c>
      <c r="P26" s="15" t="str">
        <f t="shared" si="2"/>
        <v>КМС</v>
      </c>
      <c r="Q26" s="9">
        <v>1</v>
      </c>
      <c r="R26" s="14">
        <v>23.2</v>
      </c>
      <c r="S26" s="14"/>
      <c r="T26" s="10"/>
      <c r="U26" s="10"/>
      <c r="V26" s="10"/>
      <c r="W26" s="10"/>
      <c r="X26" s="11"/>
      <c r="Y26" s="10"/>
      <c r="Z26" s="10"/>
      <c r="AA26" s="10"/>
      <c r="AB26" s="10"/>
      <c r="AC26" s="10"/>
      <c r="AD26" s="10"/>
      <c r="AE26" s="10"/>
      <c r="AF26" s="10"/>
    </row>
    <row r="27" spans="1:32" ht="30.75" customHeight="1">
      <c r="A27" s="29">
        <v>20</v>
      </c>
      <c r="B27" s="30">
        <v>25</v>
      </c>
      <c r="C27" s="30" t="s">
        <v>29</v>
      </c>
      <c r="D27" s="31" t="s">
        <v>66</v>
      </c>
      <c r="E27" s="32" t="s">
        <v>14</v>
      </c>
      <c r="F27" s="32">
        <v>35005</v>
      </c>
      <c r="G27" s="30" t="s">
        <v>18</v>
      </c>
      <c r="H27" s="33" t="s">
        <v>67</v>
      </c>
      <c r="I27" s="34" t="s">
        <v>68</v>
      </c>
      <c r="J27" s="34"/>
      <c r="K27" s="41"/>
      <c r="L27" s="36">
        <f t="shared" si="0"/>
        <v>9.6562500000000012E-4</v>
      </c>
      <c r="M27" s="37"/>
      <c r="N27" s="38">
        <f t="shared" si="1"/>
        <v>5.9600000000000106</v>
      </c>
      <c r="O27" s="39">
        <v>5</v>
      </c>
      <c r="P27" s="29" t="str">
        <f t="shared" si="2"/>
        <v>КМС</v>
      </c>
      <c r="Q27" s="9">
        <v>1</v>
      </c>
      <c r="R27" s="14">
        <v>23.43</v>
      </c>
      <c r="S27" s="14"/>
      <c r="T27" s="10"/>
      <c r="U27" s="10"/>
      <c r="V27" s="10"/>
      <c r="W27" s="10"/>
      <c r="X27" s="11"/>
      <c r="Y27" s="10"/>
      <c r="Z27" s="10"/>
      <c r="AA27" s="10"/>
      <c r="AB27" s="10"/>
      <c r="AC27" s="10"/>
      <c r="AD27" s="10"/>
      <c r="AE27" s="10"/>
      <c r="AF27" s="10"/>
    </row>
    <row r="28" spans="1:32" ht="15.6" customHeight="1">
      <c r="A28" s="15">
        <v>21</v>
      </c>
      <c r="B28" s="11">
        <v>58</v>
      </c>
      <c r="C28" s="11" t="s">
        <v>12</v>
      </c>
      <c r="D28" s="17" t="s">
        <v>69</v>
      </c>
      <c r="E28" s="11" t="s">
        <v>14</v>
      </c>
      <c r="F28" s="18">
        <v>35113</v>
      </c>
      <c r="G28" s="11" t="s">
        <v>18</v>
      </c>
      <c r="H28" s="19" t="s">
        <v>16</v>
      </c>
      <c r="I28" s="19" t="s">
        <v>70</v>
      </c>
      <c r="J28" s="19"/>
      <c r="K28" s="20"/>
      <c r="L28" s="26">
        <f t="shared" si="0"/>
        <v>9.7326388888888896E-4</v>
      </c>
      <c r="M28" s="27"/>
      <c r="N28" s="28">
        <f t="shared" si="1"/>
        <v>6.6200000000000072</v>
      </c>
      <c r="O28" s="24">
        <v>4</v>
      </c>
      <c r="P28" s="15" t="str">
        <f t="shared" si="2"/>
        <v>КМС</v>
      </c>
      <c r="Q28" s="9">
        <v>1</v>
      </c>
      <c r="R28" s="14">
        <v>24.09</v>
      </c>
      <c r="S28" s="14"/>
      <c r="T28" s="10"/>
      <c r="U28" s="10"/>
      <c r="V28" s="10"/>
      <c r="W28" s="10"/>
      <c r="X28" s="11"/>
      <c r="Y28" s="10"/>
      <c r="Z28" s="10"/>
      <c r="AA28" s="10"/>
      <c r="AB28" s="10"/>
      <c r="AC28" s="10"/>
      <c r="AD28" s="10"/>
      <c r="AE28" s="10"/>
      <c r="AF28" s="10"/>
    </row>
    <row r="29" spans="1:32" ht="15.6" customHeight="1">
      <c r="A29" s="15">
        <v>22</v>
      </c>
      <c r="B29" s="11">
        <v>28</v>
      </c>
      <c r="C29" s="11" t="s">
        <v>12</v>
      </c>
      <c r="D29" s="17" t="s">
        <v>71</v>
      </c>
      <c r="E29" s="18" t="s">
        <v>14</v>
      </c>
      <c r="F29" s="18">
        <v>31630</v>
      </c>
      <c r="G29" s="11" t="s">
        <v>18</v>
      </c>
      <c r="H29" s="19" t="s">
        <v>21</v>
      </c>
      <c r="I29" s="19" t="s">
        <v>22</v>
      </c>
      <c r="J29" s="19"/>
      <c r="K29" s="25"/>
      <c r="L29" s="26">
        <f t="shared" si="0"/>
        <v>9.756944444444444E-4</v>
      </c>
      <c r="M29" s="27"/>
      <c r="N29" s="28">
        <f t="shared" si="1"/>
        <v>6.8299999999999965</v>
      </c>
      <c r="O29" s="24">
        <v>3</v>
      </c>
      <c r="P29" s="15" t="str">
        <f t="shared" si="2"/>
        <v>КМС</v>
      </c>
      <c r="Q29" s="9">
        <v>1</v>
      </c>
      <c r="R29" s="14">
        <v>24.3</v>
      </c>
      <c r="S29" s="14"/>
      <c r="T29" s="10"/>
      <c r="U29" s="10"/>
      <c r="V29" s="10"/>
      <c r="W29" s="10"/>
      <c r="X29" s="11"/>
      <c r="Y29" s="10"/>
      <c r="Z29" s="10"/>
      <c r="AA29" s="10"/>
      <c r="AB29" s="10"/>
      <c r="AC29" s="10"/>
      <c r="AD29" s="10"/>
      <c r="AE29" s="10"/>
      <c r="AF29" s="10"/>
    </row>
    <row r="30" spans="1:32" ht="15.6" customHeight="1">
      <c r="A30" s="15">
        <v>23</v>
      </c>
      <c r="B30" s="11">
        <v>33</v>
      </c>
      <c r="C30" s="11" t="s">
        <v>12</v>
      </c>
      <c r="D30" s="17" t="s">
        <v>72</v>
      </c>
      <c r="E30" s="18" t="s">
        <v>14</v>
      </c>
      <c r="F30" s="18">
        <v>34436</v>
      </c>
      <c r="G30" s="11" t="s">
        <v>18</v>
      </c>
      <c r="H30" s="19" t="s">
        <v>73</v>
      </c>
      <c r="I30" s="19" t="s">
        <v>74</v>
      </c>
      <c r="J30" s="19"/>
      <c r="K30" s="25"/>
      <c r="L30" s="26">
        <f t="shared" si="0"/>
        <v>9.8055555555555548E-4</v>
      </c>
      <c r="M30" s="27"/>
      <c r="N30" s="28">
        <f t="shared" si="1"/>
        <v>7.2499999999999938</v>
      </c>
      <c r="O30" s="24">
        <v>2</v>
      </c>
      <c r="P30" s="15" t="str">
        <f t="shared" si="2"/>
        <v>КМС</v>
      </c>
      <c r="Q30" s="9">
        <v>1</v>
      </c>
      <c r="R30" s="14">
        <v>24.72</v>
      </c>
      <c r="S30" s="14"/>
      <c r="T30" s="10"/>
      <c r="U30" s="10"/>
      <c r="V30" s="10"/>
      <c r="W30" s="10"/>
      <c r="X30" s="11"/>
      <c r="Y30" s="10"/>
      <c r="Z30" s="10"/>
      <c r="AA30" s="10"/>
      <c r="AB30" s="10"/>
      <c r="AC30" s="10"/>
      <c r="AD30" s="10"/>
      <c r="AE30" s="10"/>
      <c r="AF30" s="10"/>
    </row>
    <row r="31" spans="1:32" ht="15.6" customHeight="1">
      <c r="A31" s="15">
        <v>24</v>
      </c>
      <c r="B31" s="11">
        <v>10</v>
      </c>
      <c r="C31" s="11" t="s">
        <v>12</v>
      </c>
      <c r="D31" s="17" t="s">
        <v>75</v>
      </c>
      <c r="E31" s="11"/>
      <c r="F31" s="18">
        <v>35324</v>
      </c>
      <c r="G31" s="11" t="s">
        <v>52</v>
      </c>
      <c r="H31" s="19" t="s">
        <v>76</v>
      </c>
      <c r="I31" s="19" t="s">
        <v>77</v>
      </c>
      <c r="J31" s="19"/>
      <c r="K31" s="20"/>
      <c r="L31" s="26">
        <f t="shared" si="0"/>
        <v>9.8622685185185185E-4</v>
      </c>
      <c r="M31" s="27"/>
      <c r="N31" s="28">
        <f t="shared" si="1"/>
        <v>7.74</v>
      </c>
      <c r="O31" s="24">
        <v>1</v>
      </c>
      <c r="P31" s="15" t="str">
        <f t="shared" si="2"/>
        <v>КМС</v>
      </c>
      <c r="Q31" s="9">
        <v>1</v>
      </c>
      <c r="R31" s="14">
        <v>25.21</v>
      </c>
      <c r="S31" s="14"/>
      <c r="T31" s="10"/>
      <c r="U31" s="10"/>
      <c r="V31" s="10"/>
      <c r="W31" s="10"/>
      <c r="X31" s="11"/>
      <c r="Y31" s="10"/>
      <c r="Z31" s="10"/>
      <c r="AA31" s="10"/>
      <c r="AB31" s="10"/>
      <c r="AC31" s="10"/>
      <c r="AD31" s="10"/>
      <c r="AE31" s="10"/>
      <c r="AF31" s="10"/>
    </row>
    <row r="32" spans="1:32" ht="30" customHeight="1">
      <c r="A32" s="29">
        <v>25</v>
      </c>
      <c r="B32" s="30">
        <v>7</v>
      </c>
      <c r="C32" s="30" t="s">
        <v>29</v>
      </c>
      <c r="D32" s="31" t="s">
        <v>78</v>
      </c>
      <c r="E32" s="32" t="s">
        <v>14</v>
      </c>
      <c r="F32" s="32">
        <v>35681</v>
      </c>
      <c r="G32" s="30" t="s">
        <v>18</v>
      </c>
      <c r="H32" s="33" t="s">
        <v>79</v>
      </c>
      <c r="I32" s="34" t="s">
        <v>80</v>
      </c>
      <c r="J32" s="34"/>
      <c r="K32" s="41"/>
      <c r="L32" s="36">
        <f t="shared" si="0"/>
        <v>9.9861111111111114E-4</v>
      </c>
      <c r="M32" s="37"/>
      <c r="N32" s="38">
        <f t="shared" si="1"/>
        <v>8.8100000000000023</v>
      </c>
      <c r="O32" s="38"/>
      <c r="P32" s="29" t="str">
        <f t="shared" si="2"/>
        <v>КМС</v>
      </c>
      <c r="Q32" s="9">
        <v>1</v>
      </c>
      <c r="R32" s="14">
        <v>26.28</v>
      </c>
      <c r="S32" s="14"/>
      <c r="T32" s="10"/>
      <c r="U32" s="10"/>
      <c r="V32" s="10"/>
      <c r="W32" s="10"/>
      <c r="X32" s="11"/>
      <c r="Y32" s="10"/>
      <c r="Z32" s="10"/>
      <c r="AA32" s="10"/>
      <c r="AB32" s="10"/>
      <c r="AC32" s="10"/>
      <c r="AD32" s="10"/>
      <c r="AE32" s="10"/>
      <c r="AF32" s="10"/>
    </row>
    <row r="33" spans="1:32" ht="15.6" customHeight="1">
      <c r="A33" s="15">
        <v>26</v>
      </c>
      <c r="B33" s="11">
        <v>30</v>
      </c>
      <c r="C33" s="11" t="s">
        <v>29</v>
      </c>
      <c r="D33" s="17" t="s">
        <v>81</v>
      </c>
      <c r="E33" s="18" t="s">
        <v>20</v>
      </c>
      <c r="F33" s="18">
        <v>35950</v>
      </c>
      <c r="G33" s="11" t="s">
        <v>52</v>
      </c>
      <c r="H33" s="19" t="s">
        <v>21</v>
      </c>
      <c r="I33" s="19" t="s">
        <v>82</v>
      </c>
      <c r="J33" s="19"/>
      <c r="K33" s="20"/>
      <c r="L33" s="26">
        <f t="shared" si="0"/>
        <v>1.0048611111111111E-3</v>
      </c>
      <c r="M33" s="27"/>
      <c r="N33" s="28">
        <f t="shared" si="1"/>
        <v>9.35</v>
      </c>
      <c r="O33" s="28"/>
      <c r="P33" s="15" t="str">
        <f t="shared" si="2"/>
        <v>КМС</v>
      </c>
      <c r="Q33" s="9">
        <v>1</v>
      </c>
      <c r="R33" s="14">
        <v>26.82</v>
      </c>
      <c r="S33" s="14"/>
      <c r="T33" s="10"/>
      <c r="U33" s="10"/>
      <c r="V33" s="10"/>
      <c r="W33" s="10"/>
      <c r="X33" s="11"/>
      <c r="Y33" s="10"/>
      <c r="Z33" s="10"/>
      <c r="AA33" s="10"/>
      <c r="AB33" s="10"/>
      <c r="AC33" s="10"/>
      <c r="AD33" s="10"/>
      <c r="AE33" s="10"/>
      <c r="AF33" s="10"/>
    </row>
    <row r="34" spans="1:32" ht="15.6" customHeight="1">
      <c r="A34" s="15">
        <v>27</v>
      </c>
      <c r="B34" s="11">
        <v>41</v>
      </c>
      <c r="C34" s="11" t="s">
        <v>12</v>
      </c>
      <c r="D34" s="17" t="s">
        <v>83</v>
      </c>
      <c r="E34" s="18" t="s">
        <v>14</v>
      </c>
      <c r="F34" s="18">
        <v>34806</v>
      </c>
      <c r="G34" s="11" t="s">
        <v>18</v>
      </c>
      <c r="H34" s="19" t="s">
        <v>64</v>
      </c>
      <c r="I34" s="19" t="s">
        <v>84</v>
      </c>
      <c r="J34" s="19"/>
      <c r="K34" s="20"/>
      <c r="L34" s="26">
        <f t="shared" si="0"/>
        <v>1.0119212962962964E-3</v>
      </c>
      <c r="M34" s="27"/>
      <c r="N34" s="28">
        <f t="shared" si="1"/>
        <v>9.9600000000000062</v>
      </c>
      <c r="O34" s="28"/>
      <c r="P34" s="15" t="str">
        <f t="shared" si="2"/>
        <v>КМС</v>
      </c>
      <c r="Q34" s="9">
        <v>1</v>
      </c>
      <c r="R34" s="14">
        <v>27.43</v>
      </c>
      <c r="S34" s="14"/>
      <c r="T34" s="10"/>
      <c r="U34" s="10"/>
      <c r="V34" s="10"/>
      <c r="W34" s="10"/>
      <c r="X34" s="11"/>
      <c r="Y34" s="10"/>
      <c r="Z34" s="10"/>
      <c r="AA34" s="10"/>
      <c r="AB34" s="10"/>
      <c r="AC34" s="10"/>
      <c r="AD34" s="10"/>
      <c r="AE34" s="10"/>
      <c r="AF34" s="10"/>
    </row>
    <row r="35" spans="1:32" ht="15.6" customHeight="1">
      <c r="A35" s="15">
        <v>28</v>
      </c>
      <c r="B35" s="11">
        <v>1</v>
      </c>
      <c r="C35" s="11" t="s">
        <v>29</v>
      </c>
      <c r="D35" s="17" t="s">
        <v>85</v>
      </c>
      <c r="E35" s="18" t="s">
        <v>20</v>
      </c>
      <c r="F35" s="18">
        <v>35457</v>
      </c>
      <c r="G35" s="11" t="s">
        <v>52</v>
      </c>
      <c r="H35" s="19" t="s">
        <v>86</v>
      </c>
      <c r="I35" s="19" t="s">
        <v>87</v>
      </c>
      <c r="J35" s="19"/>
      <c r="K35" s="25"/>
      <c r="L35" s="26">
        <f t="shared" si="0"/>
        <v>1.0131944444444444E-3</v>
      </c>
      <c r="M35" s="27"/>
      <c r="N35" s="28">
        <f t="shared" si="1"/>
        <v>10.069999999999995</v>
      </c>
      <c r="O35" s="28"/>
      <c r="P35" s="15" t="str">
        <f t="shared" si="2"/>
        <v>КМС</v>
      </c>
      <c r="Q35" s="9">
        <v>1</v>
      </c>
      <c r="R35" s="14">
        <v>27.54</v>
      </c>
      <c r="S35" s="14"/>
      <c r="T35" s="10"/>
      <c r="U35" s="10"/>
      <c r="V35" s="10"/>
      <c r="W35" s="10"/>
      <c r="X35" s="11"/>
      <c r="Y35" s="10"/>
      <c r="Z35" s="10"/>
      <c r="AA35" s="10"/>
      <c r="AB35" s="10"/>
      <c r="AC35" s="10"/>
      <c r="AD35" s="10"/>
      <c r="AE35" s="10"/>
      <c r="AF35" s="10"/>
    </row>
    <row r="36" spans="1:32" ht="15.6" customHeight="1">
      <c r="A36" s="15">
        <v>29</v>
      </c>
      <c r="B36" s="11">
        <v>15</v>
      </c>
      <c r="C36" s="11" t="s">
        <v>12</v>
      </c>
      <c r="D36" s="17" t="s">
        <v>88</v>
      </c>
      <c r="E36" s="18" t="s">
        <v>14</v>
      </c>
      <c r="F36" s="18">
        <v>35101</v>
      </c>
      <c r="G36" s="11" t="s">
        <v>52</v>
      </c>
      <c r="H36" s="19" t="s">
        <v>24</v>
      </c>
      <c r="I36" s="19" t="s">
        <v>53</v>
      </c>
      <c r="J36" s="19"/>
      <c r="K36" s="25"/>
      <c r="L36" s="26">
        <f t="shared" si="0"/>
        <v>1.0137731481481482E-3</v>
      </c>
      <c r="M36" s="27"/>
      <c r="N36" s="28">
        <f t="shared" si="1"/>
        <v>10.120000000000005</v>
      </c>
      <c r="O36" s="28"/>
      <c r="P36" s="15" t="str">
        <f t="shared" si="2"/>
        <v>КМС</v>
      </c>
      <c r="Q36" s="9">
        <v>1</v>
      </c>
      <c r="R36" s="14">
        <v>27.59</v>
      </c>
      <c r="S36" s="14"/>
      <c r="T36" s="10"/>
      <c r="U36" s="10"/>
      <c r="V36" s="10"/>
      <c r="W36" s="10"/>
      <c r="X36" s="11"/>
      <c r="Y36" s="10"/>
      <c r="Z36" s="10"/>
      <c r="AA36" s="10"/>
      <c r="AB36" s="10"/>
      <c r="AC36" s="10"/>
      <c r="AD36" s="10"/>
      <c r="AE36" s="10"/>
      <c r="AF36" s="10"/>
    </row>
    <row r="37" spans="1:32" ht="15.6" customHeight="1">
      <c r="A37" s="15">
        <v>30</v>
      </c>
      <c r="B37" s="11">
        <v>34</v>
      </c>
      <c r="C37" s="11" t="s">
        <v>29</v>
      </c>
      <c r="D37" s="17" t="s">
        <v>89</v>
      </c>
      <c r="E37" s="11" t="s">
        <v>14</v>
      </c>
      <c r="F37" s="18">
        <v>34546</v>
      </c>
      <c r="G37" s="11" t="s">
        <v>52</v>
      </c>
      <c r="H37" s="19" t="s">
        <v>90</v>
      </c>
      <c r="I37" s="19" t="s">
        <v>91</v>
      </c>
      <c r="J37" s="19"/>
      <c r="K37" s="20"/>
      <c r="L37" s="26">
        <f t="shared" si="0"/>
        <v>1.0199074074074075E-3</v>
      </c>
      <c r="M37" s="27"/>
      <c r="N37" s="28">
        <f t="shared" si="1"/>
        <v>10.650000000000011</v>
      </c>
      <c r="O37" s="28"/>
      <c r="P37" s="15" t="str">
        <f t="shared" si="2"/>
        <v>КМС</v>
      </c>
      <c r="Q37" s="9">
        <v>1</v>
      </c>
      <c r="R37" s="14">
        <v>28.12</v>
      </c>
      <c r="S37" s="14"/>
      <c r="T37" s="10"/>
      <c r="U37" s="10"/>
      <c r="V37" s="10"/>
      <c r="W37" s="10"/>
      <c r="X37" s="11"/>
      <c r="Y37" s="10"/>
      <c r="Z37" s="10"/>
      <c r="AA37" s="10"/>
      <c r="AB37" s="10"/>
      <c r="AC37" s="10"/>
      <c r="AD37" s="10"/>
      <c r="AE37" s="10"/>
      <c r="AF37" s="10"/>
    </row>
    <row r="38" spans="1:32" ht="15.6" customHeight="1">
      <c r="A38" s="15">
        <v>31</v>
      </c>
      <c r="B38" s="11">
        <v>60</v>
      </c>
      <c r="C38" s="11" t="s">
        <v>12</v>
      </c>
      <c r="D38" s="17" t="s">
        <v>92</v>
      </c>
      <c r="E38" s="11" t="s">
        <v>14</v>
      </c>
      <c r="F38" s="18">
        <v>35241</v>
      </c>
      <c r="G38" s="11" t="s">
        <v>52</v>
      </c>
      <c r="H38" s="19" t="s">
        <v>16</v>
      </c>
      <c r="I38" s="19" t="s">
        <v>93</v>
      </c>
      <c r="J38" s="19"/>
      <c r="K38" s="20"/>
      <c r="L38" s="26">
        <f t="shared" si="0"/>
        <v>1.0469907407407409E-3</v>
      </c>
      <c r="M38" s="27"/>
      <c r="N38" s="28">
        <f t="shared" si="1"/>
        <v>12.990000000000014</v>
      </c>
      <c r="O38" s="28"/>
      <c r="P38" s="15" t="s">
        <v>94</v>
      </c>
      <c r="Q38" s="9">
        <v>1</v>
      </c>
      <c r="R38" s="14">
        <v>30.46</v>
      </c>
      <c r="S38" s="14"/>
      <c r="T38" s="10"/>
      <c r="U38" s="10"/>
      <c r="V38" s="10"/>
      <c r="W38" s="10"/>
      <c r="X38" s="11"/>
      <c r="Y38" s="10"/>
      <c r="Z38" s="10"/>
      <c r="AA38" s="10"/>
      <c r="AB38" s="10"/>
      <c r="AC38" s="10"/>
      <c r="AD38" s="10"/>
      <c r="AE38" s="10"/>
      <c r="AF38" s="10"/>
    </row>
    <row r="39" spans="1:32" ht="15.6" customHeight="1">
      <c r="A39" s="15">
        <v>32</v>
      </c>
      <c r="B39" s="11">
        <v>54</v>
      </c>
      <c r="C39" s="11" t="s">
        <v>29</v>
      </c>
      <c r="D39" s="17" t="s">
        <v>95</v>
      </c>
      <c r="E39" s="18" t="s">
        <v>20</v>
      </c>
      <c r="F39" s="18">
        <v>35534</v>
      </c>
      <c r="G39" s="11" t="s">
        <v>52</v>
      </c>
      <c r="H39" s="19" t="s">
        <v>16</v>
      </c>
      <c r="I39" s="19" t="s">
        <v>96</v>
      </c>
      <c r="J39" s="19"/>
      <c r="K39" s="25"/>
      <c r="L39" s="26">
        <f t="shared" si="0"/>
        <v>1.0597222222222223E-3</v>
      </c>
      <c r="M39" s="27"/>
      <c r="N39" s="28">
        <f t="shared" si="1"/>
        <v>14.090000000000009</v>
      </c>
      <c r="O39" s="28"/>
      <c r="P39" s="15" t="s">
        <v>94</v>
      </c>
      <c r="Q39" s="9">
        <v>1</v>
      </c>
      <c r="R39" s="14">
        <v>31.56</v>
      </c>
      <c r="S39" s="14"/>
      <c r="T39" s="10"/>
      <c r="U39" s="10"/>
      <c r="V39" s="10"/>
      <c r="W39" s="10"/>
      <c r="X39" s="11"/>
      <c r="Y39" s="10"/>
      <c r="Z39" s="10"/>
      <c r="AA39" s="10"/>
      <c r="AB39" s="10"/>
      <c r="AC39" s="10"/>
      <c r="AD39" s="10"/>
      <c r="AE39" s="10"/>
      <c r="AF39" s="10"/>
    </row>
    <row r="40" spans="1:32" ht="15.6" customHeight="1">
      <c r="A40" s="15">
        <v>33</v>
      </c>
      <c r="B40" s="11">
        <v>55</v>
      </c>
      <c r="C40" s="11" t="s">
        <v>29</v>
      </c>
      <c r="D40" s="17" t="s">
        <v>97</v>
      </c>
      <c r="E40" s="18" t="s">
        <v>14</v>
      </c>
      <c r="F40" s="18">
        <v>35450</v>
      </c>
      <c r="G40" s="11" t="s">
        <v>52</v>
      </c>
      <c r="H40" s="19" t="s">
        <v>16</v>
      </c>
      <c r="I40" s="19" t="s">
        <v>96</v>
      </c>
      <c r="J40" s="19"/>
      <c r="K40" s="25"/>
      <c r="L40" s="26">
        <f t="shared" si="0"/>
        <v>1.0969907407407408E-3</v>
      </c>
      <c r="M40" s="27"/>
      <c r="N40" s="28">
        <f t="shared" si="1"/>
        <v>17.310000000000009</v>
      </c>
      <c r="O40" s="28"/>
      <c r="P40" s="15" t="s">
        <v>94</v>
      </c>
      <c r="Q40" s="9">
        <v>1</v>
      </c>
      <c r="R40" s="14">
        <v>34.78</v>
      </c>
      <c r="S40" s="14"/>
      <c r="T40" s="10"/>
      <c r="U40" s="10"/>
      <c r="V40" s="10"/>
      <c r="W40" s="10"/>
      <c r="X40" s="11"/>
      <c r="Y40" s="10"/>
      <c r="Z40" s="10"/>
      <c r="AA40" s="10"/>
      <c r="AB40" s="10"/>
      <c r="AC40" s="10"/>
      <c r="AD40" s="10"/>
      <c r="AE40" s="10"/>
      <c r="AF40" s="10"/>
    </row>
    <row r="41" spans="1:32" ht="15.6" customHeight="1">
      <c r="A41" s="15"/>
      <c r="B41" s="11">
        <v>40</v>
      </c>
      <c r="C41" s="11" t="s">
        <v>12</v>
      </c>
      <c r="D41" s="17" t="s">
        <v>98</v>
      </c>
      <c r="E41" s="18" t="s">
        <v>14</v>
      </c>
      <c r="F41" s="18">
        <v>34968</v>
      </c>
      <c r="G41" s="11" t="s">
        <v>18</v>
      </c>
      <c r="H41" s="19" t="s">
        <v>64</v>
      </c>
      <c r="I41" s="19" t="s">
        <v>99</v>
      </c>
      <c r="J41" s="19"/>
      <c r="K41" s="20"/>
      <c r="L41" s="26" t="s">
        <v>100</v>
      </c>
      <c r="M41" s="27"/>
      <c r="N41" s="28"/>
      <c r="O41" s="28"/>
      <c r="P41" s="15"/>
      <c r="Q41" s="9"/>
      <c r="R41" s="14"/>
      <c r="S41" s="14"/>
      <c r="T41" s="10"/>
      <c r="U41" s="10"/>
      <c r="V41" s="10"/>
      <c r="W41" s="10"/>
      <c r="X41" s="11"/>
      <c r="Y41" s="10"/>
      <c r="Z41" s="10"/>
      <c r="AA41" s="10"/>
      <c r="AB41" s="10"/>
      <c r="AC41" s="10"/>
      <c r="AD41" s="10"/>
      <c r="AE41" s="10"/>
      <c r="AF41" s="10"/>
    </row>
    <row r="42" spans="1:32" ht="15.6" customHeight="1">
      <c r="A42" s="15" t="s">
        <v>101</v>
      </c>
      <c r="B42" s="11">
        <v>65</v>
      </c>
      <c r="C42" s="11" t="s">
        <v>29</v>
      </c>
      <c r="D42" s="17" t="s">
        <v>102</v>
      </c>
      <c r="E42" s="18"/>
      <c r="F42" s="18">
        <v>35626</v>
      </c>
      <c r="G42" s="11" t="s">
        <v>52</v>
      </c>
      <c r="H42" s="19" t="s">
        <v>64</v>
      </c>
      <c r="I42" s="19" t="s">
        <v>103</v>
      </c>
      <c r="J42" s="19"/>
      <c r="K42" s="25"/>
      <c r="L42" s="26">
        <f t="shared" ref="L42:L48" si="3">(Q42*60+R42)/86400</f>
        <v>9.751157407407407E-4</v>
      </c>
      <c r="M42" s="27"/>
      <c r="N42" s="28">
        <f>(L42-L$8)*86400</f>
        <v>6.7799999999999967</v>
      </c>
      <c r="O42" s="28"/>
      <c r="P42" s="15" t="str">
        <f>IF(M42&lt;=89.4/86400,"КМС",IF(M42&lt;=95.8/86400,"I разр.",IF(M42&lt;=102/86400,"II разр.",IF(M42&lt;=110/86400,"III разр.",IF(M42&lt;=119.6/86400,"I юн.",IF(M42&lt;=132.4/86400,"II юн.",IF(M42&lt;=148.4/86400,"III юн.","")))))))</f>
        <v>КМС</v>
      </c>
      <c r="Q42" s="9">
        <v>1</v>
      </c>
      <c r="R42" s="14">
        <v>24.25</v>
      </c>
      <c r="S42" s="14"/>
      <c r="T42" s="10"/>
      <c r="U42" s="10"/>
      <c r="V42" s="10"/>
      <c r="W42" s="10"/>
      <c r="X42" s="11"/>
      <c r="Y42" s="10"/>
      <c r="Z42" s="10"/>
      <c r="AA42" s="10"/>
      <c r="AB42" s="10"/>
      <c r="AC42" s="10"/>
      <c r="AD42" s="10"/>
      <c r="AE42" s="10"/>
      <c r="AF42" s="10"/>
    </row>
    <row r="43" spans="1:32" ht="15.6" customHeight="1">
      <c r="A43" s="15" t="s">
        <v>101</v>
      </c>
      <c r="B43" s="11">
        <v>64</v>
      </c>
      <c r="C43" s="11" t="s">
        <v>12</v>
      </c>
      <c r="D43" s="17" t="s">
        <v>104</v>
      </c>
      <c r="E43" s="18" t="s">
        <v>14</v>
      </c>
      <c r="F43" s="18">
        <v>34771</v>
      </c>
      <c r="G43" s="11" t="s">
        <v>18</v>
      </c>
      <c r="H43" s="19" t="s">
        <v>105</v>
      </c>
      <c r="I43" s="19" t="s">
        <v>106</v>
      </c>
      <c r="J43" s="19"/>
      <c r="K43" s="25"/>
      <c r="L43" s="26">
        <f t="shared" si="3"/>
        <v>9.7951388888888893E-4</v>
      </c>
      <c r="M43" s="27"/>
      <c r="N43" s="28">
        <f t="shared" ref="N43:N48" si="4">(L43-L$8)*86400</f>
        <v>7.1600000000000037</v>
      </c>
      <c r="O43" s="28"/>
      <c r="P43" s="15" t="str">
        <f>IF(M43&lt;=89.4/86400,"КМС",IF(M43&lt;=95.8/86400,"I разр.",IF(M43&lt;=102/86400,"II разр.",IF(M43&lt;=110/86400,"III разр.",IF(M43&lt;=119.6/86400,"I юн.",IF(M43&lt;=132.4/86400,"II юн.",IF(M43&lt;=148.4/86400,"III юн.","")))))))</f>
        <v>КМС</v>
      </c>
      <c r="Q43" s="9">
        <v>1</v>
      </c>
      <c r="R43" s="14">
        <v>24.63</v>
      </c>
      <c r="S43" s="14"/>
      <c r="T43" s="10"/>
      <c r="U43" s="10"/>
      <c r="V43" s="10"/>
      <c r="W43" s="10"/>
      <c r="X43" s="11"/>
      <c r="Y43" s="10"/>
      <c r="Z43" s="10"/>
      <c r="AA43" s="10"/>
      <c r="AB43" s="10"/>
      <c r="AC43" s="10"/>
      <c r="AD43" s="10"/>
      <c r="AE43" s="10"/>
      <c r="AF43" s="10"/>
    </row>
    <row r="44" spans="1:32" ht="27" customHeight="1">
      <c r="A44" s="29" t="s">
        <v>101</v>
      </c>
      <c r="B44" s="30">
        <v>68</v>
      </c>
      <c r="C44" s="30" t="s">
        <v>12</v>
      </c>
      <c r="D44" s="31" t="s">
        <v>107</v>
      </c>
      <c r="E44" s="32" t="s">
        <v>20</v>
      </c>
      <c r="F44" s="32" t="s">
        <v>108</v>
      </c>
      <c r="G44" s="30" t="s">
        <v>52</v>
      </c>
      <c r="H44" s="33" t="s">
        <v>109</v>
      </c>
      <c r="I44" s="34" t="s">
        <v>110</v>
      </c>
      <c r="J44" s="34"/>
      <c r="K44" s="41"/>
      <c r="L44" s="36">
        <f t="shared" si="3"/>
        <v>1E-3</v>
      </c>
      <c r="M44" s="37"/>
      <c r="N44" s="38">
        <f t="shared" si="4"/>
        <v>8.9300000000000015</v>
      </c>
      <c r="O44" s="38"/>
      <c r="P44" s="29" t="str">
        <f>IF(M44&lt;=89.4/86400,"КМС",IF(M44&lt;=95.8/86400,"I разр.",IF(M44&lt;=102/86400,"II разр.",IF(M44&lt;=110/86400,"III разр.",IF(M44&lt;=119.6/86400,"I юн.",IF(M44&lt;=132.4/86400,"II юн.",IF(M44&lt;=148.4/86400,"III юн.","")))))))</f>
        <v>КМС</v>
      </c>
      <c r="Q44" s="9">
        <v>1</v>
      </c>
      <c r="R44" s="14">
        <v>26.4</v>
      </c>
      <c r="S44" s="14"/>
      <c r="T44" s="10"/>
      <c r="U44" s="10"/>
      <c r="V44" s="10"/>
      <c r="W44" s="10"/>
      <c r="X44" s="11"/>
      <c r="Y44" s="10"/>
      <c r="Z44" s="10"/>
      <c r="AA44" s="10"/>
      <c r="AB44" s="10"/>
      <c r="AC44" s="10"/>
      <c r="AD44" s="10"/>
      <c r="AE44" s="10"/>
      <c r="AF44" s="10"/>
    </row>
    <row r="45" spans="1:32" ht="15.6" customHeight="1">
      <c r="A45" s="15" t="s">
        <v>101</v>
      </c>
      <c r="B45" s="11">
        <v>61</v>
      </c>
      <c r="C45" s="11" t="s">
        <v>12</v>
      </c>
      <c r="D45" s="17" t="s">
        <v>111</v>
      </c>
      <c r="E45" s="11" t="s">
        <v>20</v>
      </c>
      <c r="F45" s="18">
        <v>36065</v>
      </c>
      <c r="G45" s="11" t="s">
        <v>52</v>
      </c>
      <c r="H45" s="19" t="s">
        <v>112</v>
      </c>
      <c r="I45" s="19" t="s">
        <v>113</v>
      </c>
      <c r="J45" s="19"/>
      <c r="K45" s="20"/>
      <c r="L45" s="26">
        <f t="shared" si="3"/>
        <v>1.0091435185185186E-3</v>
      </c>
      <c r="M45" s="27"/>
      <c r="N45" s="28">
        <f t="shared" si="4"/>
        <v>9.720000000000006</v>
      </c>
      <c r="O45" s="28"/>
      <c r="P45" s="15" t="str">
        <f>IF(M45&lt;=89.4/86400,"КМС",IF(M45&lt;=95.8/86400,"I разр.",IF(M45&lt;=102/86400,"II разр.",IF(M45&lt;=110/86400,"III разр.",IF(M45&lt;=119.6/86400,"I юн.",IF(M45&lt;=132.4/86400,"II юн.",IF(M45&lt;=148.4/86400,"III юн.","")))))))</f>
        <v>КМС</v>
      </c>
      <c r="Q45" s="9">
        <v>1</v>
      </c>
      <c r="R45" s="14">
        <v>27.19</v>
      </c>
      <c r="S45" s="14"/>
      <c r="T45" s="10"/>
      <c r="U45" s="10"/>
      <c r="V45" s="10"/>
      <c r="W45" s="10"/>
      <c r="X45" s="11"/>
      <c r="Y45" s="10"/>
      <c r="Z45" s="10"/>
      <c r="AA45" s="10"/>
      <c r="AB45" s="10"/>
      <c r="AC45" s="10"/>
      <c r="AD45" s="10"/>
      <c r="AE45" s="10"/>
      <c r="AF45" s="10"/>
    </row>
    <row r="46" spans="1:32" ht="15.6" customHeight="1">
      <c r="A46" s="15" t="s">
        <v>101</v>
      </c>
      <c r="B46" s="11">
        <v>62</v>
      </c>
      <c r="C46" s="11" t="s">
        <v>12</v>
      </c>
      <c r="D46" s="17" t="s">
        <v>114</v>
      </c>
      <c r="E46" s="11" t="s">
        <v>20</v>
      </c>
      <c r="F46" s="18" t="s">
        <v>115</v>
      </c>
      <c r="G46" s="11" t="s">
        <v>52</v>
      </c>
      <c r="H46" s="19" t="s">
        <v>112</v>
      </c>
      <c r="I46" s="19" t="s">
        <v>116</v>
      </c>
      <c r="J46" s="19"/>
      <c r="K46" s="20"/>
      <c r="L46" s="26">
        <f t="shared" si="3"/>
        <v>1.0201388888888888E-3</v>
      </c>
      <c r="M46" s="27"/>
      <c r="N46" s="28">
        <f t="shared" si="4"/>
        <v>10.669999999999991</v>
      </c>
      <c r="O46" s="28"/>
      <c r="P46" s="15" t="str">
        <f>IF(M46&lt;=89.4/86400,"КМС",IF(M46&lt;=95.8/86400,"I разр.",IF(M46&lt;=102/86400,"II разр.",IF(M46&lt;=110/86400,"III разр.",IF(M46&lt;=119.6/86400,"I юн.",IF(M46&lt;=132.4/86400,"II юн.",IF(M46&lt;=148.4/86400,"III юн.","")))))))</f>
        <v>КМС</v>
      </c>
      <c r="Q46" s="9">
        <v>1</v>
      </c>
      <c r="R46" s="14">
        <v>28.14</v>
      </c>
      <c r="S46" s="14"/>
      <c r="T46" s="10"/>
      <c r="U46" s="10"/>
      <c r="V46" s="10"/>
      <c r="W46" s="10"/>
      <c r="X46" s="11"/>
      <c r="Y46" s="10"/>
      <c r="Z46" s="10"/>
      <c r="AA46" s="10"/>
      <c r="AB46" s="10"/>
      <c r="AC46" s="10"/>
      <c r="AD46" s="10"/>
      <c r="AE46" s="10"/>
      <c r="AF46" s="10"/>
    </row>
    <row r="47" spans="1:32" ht="15.6" customHeight="1">
      <c r="A47" s="15" t="s">
        <v>101</v>
      </c>
      <c r="B47" s="11">
        <v>66</v>
      </c>
      <c r="C47" s="11" t="s">
        <v>29</v>
      </c>
      <c r="D47" s="17" t="s">
        <v>117</v>
      </c>
      <c r="E47" s="18" t="s">
        <v>20</v>
      </c>
      <c r="F47" s="18">
        <v>35899</v>
      </c>
      <c r="G47" s="11" t="s">
        <v>52</v>
      </c>
      <c r="H47" s="19" t="s">
        <v>35</v>
      </c>
      <c r="I47" s="19" t="s">
        <v>118</v>
      </c>
      <c r="J47" s="19"/>
      <c r="K47" s="25"/>
      <c r="L47" s="26">
        <f t="shared" si="3"/>
        <v>1.0293981481481482E-3</v>
      </c>
      <c r="M47" s="27"/>
      <c r="N47" s="28">
        <f t="shared" si="4"/>
        <v>11.470000000000006</v>
      </c>
      <c r="O47" s="28"/>
      <c r="P47" s="15" t="s">
        <v>94</v>
      </c>
      <c r="Q47" s="9">
        <v>1</v>
      </c>
      <c r="R47" s="14">
        <v>28.94</v>
      </c>
      <c r="S47" s="14"/>
      <c r="T47" s="10"/>
      <c r="U47" s="10"/>
      <c r="V47" s="10"/>
      <c r="W47" s="10"/>
      <c r="X47" s="11"/>
      <c r="Y47" s="10"/>
      <c r="Z47" s="10"/>
      <c r="AA47" s="10"/>
      <c r="AB47" s="10"/>
      <c r="AC47" s="10"/>
      <c r="AD47" s="10"/>
      <c r="AE47" s="10"/>
      <c r="AF47" s="10"/>
    </row>
    <row r="48" spans="1:32" ht="15.6" customHeight="1">
      <c r="A48" s="15" t="s">
        <v>101</v>
      </c>
      <c r="B48" s="11">
        <v>67</v>
      </c>
      <c r="C48" s="11" t="s">
        <v>29</v>
      </c>
      <c r="D48" s="17" t="s">
        <v>119</v>
      </c>
      <c r="E48" s="18" t="s">
        <v>20</v>
      </c>
      <c r="F48" s="18">
        <v>35882</v>
      </c>
      <c r="G48" s="11" t="s">
        <v>52</v>
      </c>
      <c r="H48" s="19" t="s">
        <v>35</v>
      </c>
      <c r="I48" s="19" t="s">
        <v>118</v>
      </c>
      <c r="J48" s="19"/>
      <c r="K48" s="25"/>
      <c r="L48" s="26">
        <f t="shared" si="3"/>
        <v>1.2337962962962962E-3</v>
      </c>
      <c r="M48" s="27"/>
      <c r="N48" s="28">
        <f t="shared" si="4"/>
        <v>29.129999999999992</v>
      </c>
      <c r="O48" s="28"/>
      <c r="P48" s="15" t="s">
        <v>120</v>
      </c>
      <c r="Q48" s="9">
        <v>1</v>
      </c>
      <c r="R48" s="14">
        <v>46.6</v>
      </c>
      <c r="S48" s="14"/>
      <c r="T48" s="10"/>
      <c r="U48" s="10"/>
      <c r="V48" s="10"/>
      <c r="W48" s="10"/>
      <c r="X48" s="11"/>
      <c r="Y48" s="10"/>
      <c r="Z48" s="10"/>
      <c r="AA48" s="10"/>
      <c r="AB48" s="10"/>
      <c r="AC48" s="10"/>
      <c r="AD48" s="10"/>
      <c r="AE48" s="10"/>
      <c r="AF48" s="10"/>
    </row>
    <row r="49" spans="1:38" ht="3.75" customHeight="1" thickBot="1">
      <c r="A49" s="42"/>
      <c r="B49" s="43"/>
      <c r="C49" s="43"/>
      <c r="D49" s="44"/>
      <c r="E49" s="45"/>
      <c r="F49" s="43"/>
      <c r="G49" s="43"/>
      <c r="H49" s="46"/>
      <c r="I49" s="43"/>
      <c r="J49" s="47"/>
      <c r="K49" s="48"/>
      <c r="L49" s="49"/>
      <c r="M49" s="50"/>
      <c r="N49" s="51"/>
      <c r="O49" s="51"/>
      <c r="P49" s="42"/>
      <c r="Q49" s="9"/>
      <c r="R49" s="14"/>
      <c r="S49" s="14"/>
      <c r="T49" s="10"/>
      <c r="U49" s="10"/>
      <c r="V49" s="10"/>
      <c r="W49" s="10"/>
      <c r="X49" s="11"/>
      <c r="Y49" s="10"/>
      <c r="Z49" s="10"/>
      <c r="AA49" s="10"/>
      <c r="AB49" s="10"/>
      <c r="AC49" s="10"/>
      <c r="AD49" s="10"/>
      <c r="AE49" s="10"/>
      <c r="AF49" s="10"/>
    </row>
    <row r="50" spans="1:38" ht="10.9" customHeight="1" thickTop="1">
      <c r="L50" s="52"/>
      <c r="M50" s="53"/>
      <c r="N50" s="54"/>
      <c r="O50" s="54"/>
    </row>
    <row r="51" spans="1:38" ht="17.25" customHeight="1">
      <c r="B51" s="55" t="s">
        <v>121</v>
      </c>
      <c r="D51" s="56"/>
      <c r="E51" s="56"/>
      <c r="F51" s="56"/>
      <c r="G51" s="57"/>
      <c r="H51" s="57"/>
      <c r="L51" s="57" t="s">
        <v>122</v>
      </c>
      <c r="P51" s="58"/>
    </row>
    <row r="52" spans="1:38" ht="15" customHeight="1">
      <c r="B52" s="55" t="s">
        <v>123</v>
      </c>
      <c r="D52" s="59"/>
      <c r="E52" s="60"/>
      <c r="F52" s="61"/>
      <c r="G52" s="57"/>
      <c r="H52" s="57"/>
      <c r="I52" s="62"/>
      <c r="L52" s="57" t="s">
        <v>124</v>
      </c>
      <c r="P52" s="58"/>
    </row>
    <row r="53" spans="1:38" ht="16.5" customHeight="1">
      <c r="A53" s="15"/>
      <c r="B53" s="11"/>
      <c r="C53" s="11"/>
      <c r="D53" s="63"/>
      <c r="E53" s="64"/>
      <c r="F53" s="65"/>
      <c r="G53" s="65"/>
      <c r="H53" s="62"/>
      <c r="I53" s="19"/>
      <c r="J53" s="19"/>
      <c r="K53" s="25"/>
      <c r="L53" s="57" t="s">
        <v>125</v>
      </c>
      <c r="M53" s="66"/>
      <c r="N53" s="67"/>
      <c r="O53" s="67"/>
      <c r="P53" s="15"/>
      <c r="Q53" s="9"/>
      <c r="R53" s="14"/>
      <c r="S53" s="14"/>
      <c r="V53" s="10"/>
      <c r="W53" s="10"/>
      <c r="X53" s="11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</row>
    <row r="54" spans="1:38" ht="15.75" customHeight="1"/>
    <row r="55" spans="1:38">
      <c r="B55" s="55" t="s">
        <v>126</v>
      </c>
    </row>
    <row r="61" spans="1:38">
      <c r="A61" s="69" t="s">
        <v>127</v>
      </c>
      <c r="B61" s="69"/>
      <c r="C61" s="69"/>
      <c r="D61" s="69"/>
      <c r="L61" s="70" t="s">
        <v>128</v>
      </c>
      <c r="M61" s="70"/>
      <c r="N61" s="70"/>
      <c r="O61" s="68"/>
      <c r="P61" s="68"/>
    </row>
  </sheetData>
  <dataConsolidate/>
  <mergeCells count="8">
    <mergeCell ref="A61:D61"/>
    <mergeCell ref="L61:N61"/>
    <mergeCell ref="A1:P1"/>
    <mergeCell ref="A2:P2"/>
    <mergeCell ref="A3:P3"/>
    <mergeCell ref="A4:D4"/>
    <mergeCell ref="J4:P4"/>
    <mergeCell ref="C6:J6"/>
  </mergeCells>
  <pageMargins left="0.19685039370078741" right="0.19685039370078741" top="0.39370078740157483" bottom="0.39370078740157483" header="0.51181102362204722" footer="0.39370078740157483"/>
  <pageSetup paperSize="9" orientation="portrait" r:id="rId1"/>
  <headerFooter alignWithMargins="0"/>
  <rowBreaks count="1" manualBreakCount="1">
    <brk id="41" max="15" man="1"/>
  </rowBreaks>
  <drawing r:id="rId2"/>
  <legacyDrawing r:id="rId3"/>
  <controls>
    <control shapeId="1027" r:id="rId4" name="CommandButton3"/>
    <control shapeId="1026" r:id="rId5" name="CommandButton2"/>
    <control shapeId="1025" r:id="rId6" name="CommandButton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500_22</vt:lpstr>
      <vt:lpstr>Women500_2</vt:lpstr>
      <vt:lpstr>'500_22'!Заголовки_для_печати</vt:lpstr>
      <vt:lpstr>'500_22'!Область_печати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2016-10-15T10:09:42Z</dcterms:created>
  <dcterms:modified xsi:type="dcterms:W3CDTF">2016-10-17T09:13:42Z</dcterms:modified>
</cp:coreProperties>
</file>